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8415" firstSheet="1" activeTab="1"/>
  </bookViews>
  <sheets>
    <sheet name="DIST 2023 ECON NOV2023" sheetId="1" r:id="rId1"/>
    <sheet name="APRILIE 2024" sheetId="2" r:id="rId2"/>
  </sheets>
  <definedNames>
    <definedName name="_xlnm.Print_Area" localSheetId="1">'APRILIE 2024'!$A$2:$F$295</definedName>
    <definedName name="_xlnm.Print_Area" localSheetId="0">'DIST 2023 ECON NOV2023'!$A$1:$N$337</definedName>
    <definedName name="_xlnm.Print_Titles" localSheetId="1">'APRILIE 2024'!$A:$D,'APRILIE 2024'!$4:$5</definedName>
  </definedNames>
  <calcPr fullCalcOnLoad="1"/>
</workbook>
</file>

<file path=xl/sharedStrings.xml><?xml version="1.0" encoding="utf-8"?>
<sst xmlns="http://schemas.openxmlformats.org/spreadsheetml/2006/main" count="960" uniqueCount="416">
  <si>
    <t>NR.CRT. MEDICI</t>
  </si>
  <si>
    <t>NR.CRT. FURNIZORI</t>
  </si>
  <si>
    <t>Nr. Contract CAS Dolj</t>
  </si>
  <si>
    <t>DENUMIRE FURNIZOR</t>
  </si>
  <si>
    <t>CMI DR.DINU MIHAELA-MIRELA - DR. DINU MIHAELA-MIRELA BRATOVOIESTI</t>
  </si>
  <si>
    <t>CMI DR.DUTA ALINDA-MARIA - DR. SANDU ALINDA-MARIA BAILESTI</t>
  </si>
  <si>
    <t>CMI DR  LUPU MARIETA C-VA- DR. LUPU MARIETA</t>
  </si>
  <si>
    <t xml:space="preserve"> CMI DR. MILITARU CORNELIA  - CRAIOVA- DR.MILITARU CORNELIA</t>
  </si>
  <si>
    <t>SC AZVADENT - VAICAR RAZVAN- PREDESTI</t>
  </si>
  <si>
    <t>SC SANODENT :POPESCU CLEOPATRA CRAIOVA</t>
  </si>
  <si>
    <t xml:space="preserve">                            BOIANGIU MADALINA</t>
  </si>
  <si>
    <t xml:space="preserve">                                 PREDESCU CLAUDIU-ADRIAN</t>
  </si>
  <si>
    <t>SC DENTSAN SRL  -TUDOR GABRIELA</t>
  </si>
  <si>
    <t>SC CONTROL- DENT : ECOBICI ROXANA</t>
  </si>
  <si>
    <t xml:space="preserve">                              SISU LAURA ANDREEA</t>
  </si>
  <si>
    <t xml:space="preserve">                             ECOBICI ARAMIS</t>
  </si>
  <si>
    <t xml:space="preserve">                             SMEU MARIA-CRISTINA</t>
  </si>
  <si>
    <t>SC E.A.M.C DENT - AFREM MIHAI</t>
  </si>
  <si>
    <t xml:space="preserve">                                    AFREM EMILIA</t>
  </si>
  <si>
    <t>SC ANGELIS MEDICAL CENTER :CIULU EMIL C-VA</t>
  </si>
  <si>
    <t>SC DENTMI - GABROVEANU M -TERPEZITA</t>
  </si>
  <si>
    <t xml:space="preserve">                                     MIHĂILESCU- GABROVEANU RADU </t>
  </si>
  <si>
    <t>SPIT.MUNICIP.FILANTROPIA :BULAT ALINA</t>
  </si>
  <si>
    <t xml:space="preserve">                                            COTEA MADALINA</t>
  </si>
  <si>
    <t xml:space="preserve">                                             NEDELCU JAN</t>
  </si>
  <si>
    <t xml:space="preserve">                                              BUZATU ANCA LAVINIA</t>
  </si>
  <si>
    <t>SCM DR.  GOLLI   -  GOLLI ANDREEA - CRAIOVA</t>
  </si>
  <si>
    <t>SCM TOMMED - TOMA BOGDAN CRAIOVA</t>
  </si>
  <si>
    <t>SCM PETCU -  PETCU CRISTIAN CRAIOVA</t>
  </si>
  <si>
    <t>SC ENIGMA COM SRL  :  DINCA GEORGETA  CRAIOVA</t>
  </si>
  <si>
    <t>SC NICOLET - DENT SRL  CRAIOVA- DR. RĂDUCANU NICOLETA ALINA</t>
  </si>
  <si>
    <t>SC DENTIMAX SRL :    LICA MARCELA -  VIRVOR</t>
  </si>
  <si>
    <t xml:space="preserve">                                      PETRICA BARBU ILONA </t>
  </si>
  <si>
    <t xml:space="preserve">                                              BOBOC ELENA RALUCA</t>
  </si>
  <si>
    <t>SC SEPTIMIA DENT SRL - FILIASI - DR.PLOPEANU BIANCA</t>
  </si>
  <si>
    <t>SC NEODENTAL CLINIC SRL: ANDREI MARIUS COSMIN</t>
  </si>
  <si>
    <t>SC PROFESIONAL LASER DENT - COJOCARU MELANIA</t>
  </si>
  <si>
    <t xml:space="preserve">                                           BAHARNICEAN LUCIA</t>
  </si>
  <si>
    <t xml:space="preserve">                                           GHEORGHITA LELIA</t>
  </si>
  <si>
    <t>SC ALBDENT :NUREDINI GERALD   C-VA</t>
  </si>
  <si>
    <t xml:space="preserve">                            CHISAMERA STEFANIA</t>
  </si>
  <si>
    <t xml:space="preserve">                            CEBUC (NICOLIȚĂ) ELENA LAURA</t>
  </si>
  <si>
    <t>SC GOMYMED SRL- DR. GIONEA MADALINA AMARASTII DE JOS</t>
  </si>
  <si>
    <t>SC STAR SMILE SRL - VOICU ANA MIHAELA c-va</t>
  </si>
  <si>
    <t>SC PREVENTO DENT SRL BOTEA CARLA CRAIOVA</t>
  </si>
  <si>
    <t>SC CR DENTAL SRL ROIBU CRISTIANA  CRAIOVA</t>
  </si>
  <si>
    <t xml:space="preserve">                                                 IVASCU GEORGE-CATALIN</t>
  </si>
  <si>
    <t>SC DENTAL MIR SRL - MIRESCU DORIN craiova</t>
  </si>
  <si>
    <t xml:space="preserve">                                                  DR. BUSEA FLORENTINA BIANCA</t>
  </si>
  <si>
    <t>SC CENTRUL MEDICAL OM SRL- DR.MANOLEA HORIA OCTAVIAN</t>
  </si>
  <si>
    <t xml:space="preserve">                                                    DR.PASAREANU GABRIELA IONELA</t>
  </si>
  <si>
    <t xml:space="preserve">                                                    DR. GAGEATU ALEXANDRA</t>
  </si>
  <si>
    <t>SC DENTISTRY STUDIO SRL - DR. ZORZON EMANUEL</t>
  </si>
  <si>
    <t xml:space="preserve">                                                DR. CAZAN DIANA</t>
  </si>
  <si>
    <t>SC DURALDENT SRL -DR. RADUT RALUCA</t>
  </si>
  <si>
    <t>SC ETADENT SRL - DR. OPREA GEORGETA</t>
  </si>
  <si>
    <t xml:space="preserve">                              DR. OPREA MIHAI</t>
  </si>
  <si>
    <t xml:space="preserve">                              DR.PITRU ALLMA ROXANA</t>
  </si>
  <si>
    <t>CMI DR. OLTEANU MARIANA ALINA DR. OLTEANU MARIANA ALINA GRECESTI</t>
  </si>
  <si>
    <t>CMI DR. VOINEA STEFANIA ELIZA - DR. VOINEA STEFANIA ELIZA LIPOVU</t>
  </si>
  <si>
    <t>SC AXH DENT SRL DR. CIOABLA LAURA PETRUTA</t>
  </si>
  <si>
    <t>SC DENTAL CARE IR SRL DR. ILIESCU ROXANA ELENA</t>
  </si>
  <si>
    <t xml:space="preserve">                                         DR.PANE MIHAELA GEORGIANA</t>
  </si>
  <si>
    <t>SC SWEET SMILES DENTAL SRL DR. FIRA-NASTASE DANIELA-MARIA</t>
  </si>
  <si>
    <t>SC VITA PLUS SRL- DR. MARDOLESCU MARTA-MIHAELA</t>
  </si>
  <si>
    <t xml:space="preserve">                                 DR. POPA-INGINERU ROXANA GEORGIANA</t>
  </si>
  <si>
    <t xml:space="preserve">                                  DR. IVAȘCU-BARBU DANIELA</t>
  </si>
  <si>
    <t>SPITALUL ORASENESC '' ASEZAMINTELE BRANCOVENESTI '' DABULENI- DR. ENE DRAGHICI NICOLAE CRISTI</t>
  </si>
  <si>
    <t>SC ADA SMILE SRL - DR. ALBU LARISA GEORGIANA</t>
  </si>
  <si>
    <t>SC AVENUE LOUISE SRL - DR. DINU GEORGETA NICOLETA</t>
  </si>
  <si>
    <t xml:space="preserve">                                 DR. GREBLESCU MIHAI</t>
  </si>
  <si>
    <t>SC CAMIDENT SMILE LIFE SRL- DR. BABOLEA C-TINA</t>
  </si>
  <si>
    <t xml:space="preserve">                                  DR. NISTREA MARIUS LUCIAN</t>
  </si>
  <si>
    <t xml:space="preserve">                                  DR. BUTU MIHAELA</t>
  </si>
  <si>
    <t xml:space="preserve">                                           DR. MÎRȘU MIHAI-COSMIN</t>
  </si>
  <si>
    <t>SC CRYSTALDENT SRL- DR. ICU OVIDIU</t>
  </si>
  <si>
    <t>SC DENT PRIORITY SRL -DR. ANGHELINA RADU</t>
  </si>
  <si>
    <t xml:space="preserve">                                       DR. DUCULESCU RADU-CONSTANTIN</t>
  </si>
  <si>
    <t xml:space="preserve">                                        DR. ETEGAN SIMONA-VALERIA</t>
  </si>
  <si>
    <t>SC DENTLUX MARIA MORINTALE SRL- DR. MARIA MORINTALE</t>
  </si>
  <si>
    <t>SC LUCASDENTAL SRL-DR. AMZA EUGENIA MONICA</t>
  </si>
  <si>
    <t>SC WHITE TEETH CLINIC SRL -DR. BICU C-TIN</t>
  </si>
  <si>
    <t>SC ADELINA CIRTOG DENTAL CARE SRL-DR. CÎRTOG ELENA ADELINA</t>
  </si>
  <si>
    <t>C.M.I. DR. ANGHEL MIHAI- DR.ANGHEL MIHAI</t>
  </si>
  <si>
    <t xml:space="preserve">                                     DR. DODU ROXANA IULIANA</t>
  </si>
  <si>
    <t>S.C. CLINICA LINIA SURÂSULUI S.R.L.-DR. GOTISAN MARIA-MAGDALENA</t>
  </si>
  <si>
    <t xml:space="preserve">                                                              DR. OSIAC MARIA- EVELINE</t>
  </si>
  <si>
    <t xml:space="preserve">                                                              DR. BITOLEANU ALEXANDRA-MIRUNA</t>
  </si>
  <si>
    <t>C.M.I. DR. COSOR CORINA MARCELINA  (CELARU) - DR. COSOR CORINA-MARCELINA</t>
  </si>
  <si>
    <t>C.M.I. DR. DĂGUCI I. CONSTANTIN- DR. DĂGUCI CONSTANTIN</t>
  </si>
  <si>
    <t xml:space="preserve">                                                     DR. DĂGUCI LUMINIȚA</t>
  </si>
  <si>
    <t>S.C. DENTIST FACTORY S.R.L.-DR. DASCĂLU CARMEN VALENTINA</t>
  </si>
  <si>
    <t>S.C. EMMA HOPE DENT S.R.L.-DR. PENCU EMANUELA</t>
  </si>
  <si>
    <t>C.M.I. DR. GHIȚĂ RAMONA-CHRISTINE- DR. GHIȚĂ RAMONA-CHRISTINE</t>
  </si>
  <si>
    <t>S.C. LANORA DENT S.R.L.- (SAT MIHAIȚA)- DR. DRUGĂ LOREDANA-MARINELA</t>
  </si>
  <si>
    <t>S.C. LORDENTAL S.R.L.-DR. PĂTRU LOREDANA-DORINA</t>
  </si>
  <si>
    <t>S.C. 3M DENT S.R.L.-DR. DEDIU MĂDĂLINA-MARIA</t>
  </si>
  <si>
    <t xml:space="preserve">                                 DR. TRĂISTARU TIBERIU MIHAI</t>
  </si>
  <si>
    <t>SPITALUL CLINIC JUDEȚEAN DE URGENȚĂ CRAIOVA- DR. ȘURLIN PETRA</t>
  </si>
  <si>
    <t xml:space="preserve">                                                                                      DR. DIACONU OANA ANDREEA</t>
  </si>
  <si>
    <t xml:space="preserve">                                                                                       DR. ȚUCULINA MIHAELA-JANA</t>
  </si>
  <si>
    <t xml:space="preserve">                                                                                       DR. POPESCU SANDA MIHAELA</t>
  </si>
  <si>
    <t xml:space="preserve">                                                                                       DR. BĂTĂIOSU MARILENA</t>
  </si>
  <si>
    <t xml:space="preserve">                                                                                       DR. MERCUȚ VERONICA</t>
  </si>
  <si>
    <t>TOTAL</t>
  </si>
  <si>
    <t>EC. EUGENIA BISTRICEANU</t>
  </si>
  <si>
    <t>GRD. PROF</t>
  </si>
  <si>
    <t>N</t>
  </si>
  <si>
    <t>%</t>
  </si>
  <si>
    <t>sp.zona</t>
  </si>
  <si>
    <t>N.ref.</t>
  </si>
  <si>
    <t>M</t>
  </si>
  <si>
    <t>MP</t>
  </si>
  <si>
    <t>MS</t>
  </si>
  <si>
    <t>a)</t>
  </si>
  <si>
    <t>Suma alocata :</t>
  </si>
  <si>
    <t>b)</t>
  </si>
  <si>
    <t>Numar medici:(norme specialisti)</t>
  </si>
  <si>
    <t>c)</t>
  </si>
  <si>
    <t>Grad profesional:</t>
  </si>
  <si>
    <t xml:space="preserve">   medic specialist:</t>
  </si>
  <si>
    <t xml:space="preserve">   medic primar :</t>
  </si>
  <si>
    <t xml:space="preserve">   medic :</t>
  </si>
  <si>
    <t>EC. MIRELA ADINA FLORICA</t>
  </si>
  <si>
    <t>Total valoare/norma specialist</t>
  </si>
  <si>
    <t>inlocuire medici</t>
  </si>
  <si>
    <t>legenda culori</t>
  </si>
  <si>
    <t xml:space="preserve"> SC ECOGRAFIE 3D  -PREDESCU  LILIANA MIRELA</t>
  </si>
  <si>
    <t xml:space="preserve">                                     DR. GHIȚĂ RĂZVAN EUGEN</t>
  </si>
  <si>
    <t>SC ANOMISDENT SRL DR.MARICA SIMONA GEORGIANA</t>
  </si>
  <si>
    <t xml:space="preserve">                                        DR. TEODORESCU IRINA-ANETA </t>
  </si>
  <si>
    <t>SC CARICARE DENT SRL - ANDREI BOGDAN-EUSEBIU</t>
  </si>
  <si>
    <t xml:space="preserve">                                       DR.DUMITRAȘCU VALENTINA-RAMONA</t>
  </si>
  <si>
    <t xml:space="preserve">                                                DR.DOBRE GEORGIANA</t>
  </si>
  <si>
    <t>CMI  DR . DINU GEORGETA NICOLETA  CRAIOVA- DR. CASANGIU CĂTĂLINA-GABRIELA</t>
  </si>
  <si>
    <t>SPIT.MUNIC.CALAFAT-  DELIU RALUCA</t>
  </si>
  <si>
    <t>CMI DR. VATU MIHAELA-DR. VATU MIHAELA</t>
  </si>
  <si>
    <t>SC ANTORARI SRL-DR. DATCU CARMEN ANTOANELA</t>
  </si>
  <si>
    <t>SC MEDICAL CLINIQUE BARBU SRL-DR. CIUPITU ALEXANDRU</t>
  </si>
  <si>
    <t xml:space="preserve">                                                         DR. BOBOC FRANCESCA-ROBERTA</t>
  </si>
  <si>
    <t xml:space="preserve">                                                         DR. NICULESCU CRISTIAN-MIHAI</t>
  </si>
  <si>
    <t>SC PEAKWAY DENTAL SRL-DR. ENESCU VALENTIN</t>
  </si>
  <si>
    <t>CMI DR. ȚIGĂRAN ALINA-DANIELA-DR.RADU ANDREEA-ROXANA</t>
  </si>
  <si>
    <t xml:space="preserve">                                                        DR. VLAD LARISA-OANA</t>
  </si>
  <si>
    <t>SC YPE CLEMENT DENT SRL- DR. SCARLAT NICOLAE CLEMENT</t>
  </si>
  <si>
    <t>S.C. ALSAMED DENT ESTET S.R.L.-DR.VĂCARU VIORICA</t>
  </si>
  <si>
    <t>S.C. MINI CLINIC DENT SRL-DR. TOMA MARIA-LAURENȚIA-(loc. PUȚURI)</t>
  </si>
  <si>
    <t>SC GLOSSY SMILE SRL - DR. IACOV-CRĂIȚOIU MONICA-MIHAELA</t>
  </si>
  <si>
    <t xml:space="preserve">                                   TĂNASE ELENA-CRISTINA</t>
  </si>
  <si>
    <t xml:space="preserve">                                         DINCA  DANIEL-FLORIN</t>
  </si>
  <si>
    <t xml:space="preserve">                                         DINCA MARIUS ANDREI</t>
  </si>
  <si>
    <t xml:space="preserve">                                     DINU ANDREI CATALIN</t>
  </si>
  <si>
    <t xml:space="preserve">                                               CHIRIAC STEFAN CIPRIAN</t>
  </si>
  <si>
    <t xml:space="preserve">                                               CHIRIAC ADINA MONICA</t>
  </si>
  <si>
    <t xml:space="preserve">                                                         DR. NEGULETU ADINA IRINA</t>
  </si>
  <si>
    <t>SC ANDENT SMILE SRL -DR. TRAȘCĂ ANITA ELENA</t>
  </si>
  <si>
    <t xml:space="preserve">                             DR.FOTA ROBERT IONUT</t>
  </si>
  <si>
    <t xml:space="preserve">                               DR.STĂNCULESCU RADU </t>
  </si>
  <si>
    <t>SC DINTI FERICITI CRAIOVA -DR. ENE DIANA-CRISTINA</t>
  </si>
  <si>
    <t xml:space="preserve">                                     DR. PRIE ANDREEA LAURA</t>
  </si>
  <si>
    <t xml:space="preserve">                                 DR. BERENDEI ANDREEA</t>
  </si>
  <si>
    <t xml:space="preserve">                                       DR. COJOCARU CARMEN DENISA</t>
  </si>
  <si>
    <t xml:space="preserve">                                                               DR. NUTULOIU MIRUNA-MARIA  </t>
  </si>
  <si>
    <t xml:space="preserve">                                                 DR. SCARLAT CRISTINA </t>
  </si>
  <si>
    <t xml:space="preserve">                                         DR. PATROI ROXANA MĂDĂLINA</t>
  </si>
  <si>
    <t xml:space="preserve">                                      MIHĂILESCU-GABROVEANU TEODORA-ADRIANA</t>
  </si>
  <si>
    <t xml:space="preserve">                                                         BIRTU  OANA MARIA</t>
  </si>
  <si>
    <t>INCLUDERE MEDICI IN CADRUL ACELEASI VAL DE CONTRACT</t>
  </si>
  <si>
    <t xml:space="preserve">                                                  FIERA-MAGLAVICEANU CAMELIA</t>
  </si>
  <si>
    <t xml:space="preserve">                                                    DR. IOANA TAMARA-RAHELA</t>
  </si>
  <si>
    <t xml:space="preserve">                                                  DR. POPESCU MIHAI RAZVAN</t>
  </si>
  <si>
    <t xml:space="preserve">                                                  DR. DIMULESCU IONUT COSMIN</t>
  </si>
  <si>
    <t>SC DENTAL FLOW SRL -            DR.TRANA FLORIN</t>
  </si>
  <si>
    <t>SC CAMUS DENT SRL :             FIERA MAGLAVICEANU VIOREL- REMUS</t>
  </si>
  <si>
    <t>SC ROXYDENT :      DR.SALAN ROXANA ANA MARIA</t>
  </si>
  <si>
    <t xml:space="preserve">                                 CIOCAN ION CRISTIAN</t>
  </si>
  <si>
    <t>SC CRIS-DENTA :      PREDESCU-BARBU CRISTINA</t>
  </si>
  <si>
    <t xml:space="preserve">                                  TOTORA SUZANA</t>
  </si>
  <si>
    <t xml:space="preserve">                          NOVAC IULIANA </t>
  </si>
  <si>
    <t xml:space="preserve">                                                                     DR.UNGUREANU MARIA LUIZA</t>
  </si>
  <si>
    <t xml:space="preserve">                                                                               DR. VILCEANU MARIA</t>
  </si>
  <si>
    <t>CMI DR.BANICI MIRELA  CRAIOVA-DR. BANICI MIRELA</t>
  </si>
  <si>
    <t xml:space="preserve">                                                       DR. ZDRÎNCĂ MARIAN</t>
  </si>
  <si>
    <t>CMI DR. BELCEA VICTOR-DOREL  -  BUCOVAT-DR. BELCEA VICTOR-DOREL</t>
  </si>
  <si>
    <t xml:space="preserve">                                                                          DR. COTET VICTORIN</t>
  </si>
  <si>
    <t>CMI DR.BALTES LIVIU IULIAN-DR. BALTES LIVIU IULIAN</t>
  </si>
  <si>
    <t>CMI DR. BARBARASA MARCELA CRISTINA C-VA-DR. BARBARASA MARCELA CRISTINA</t>
  </si>
  <si>
    <t>CMI DR. ANDRONACHE VALENTIN  CRAIOVA- DR. ANDRONACHE VALENTIN</t>
  </si>
  <si>
    <t xml:space="preserve">                                                                        DR. ILIE BOGDAN CORNELIU</t>
  </si>
  <si>
    <t>CMI DR.CHIVU STEFANIA  -  MISCHII-DR. CHIVU STEFANIA</t>
  </si>
  <si>
    <t>CMI DR.CICA MIHAELA-VALY -  MOTATEI-DR. CICA MIHAELA-VALY</t>
  </si>
  <si>
    <t>CMI DR.DRAGOMIRESCU N. VALEA - STANCIULUI-DR. DRAGOMIRESCU NICUSOR</t>
  </si>
  <si>
    <t>CMI DR. EFRIMESCU BOGDAN  MALU - MARE-DR. EFRIMESCU BOGDAN</t>
  </si>
  <si>
    <t xml:space="preserve">                                                                           DR.GHEORGHIADE VALENTIN DAN</t>
  </si>
  <si>
    <t xml:space="preserve">CMI DR.GAMAN SIMINA - SIMNIC-DR. GAMAN SIMINA </t>
  </si>
  <si>
    <t>CMI DR. GROZA RADU  CRAIOVA-DR. GROZA RADU</t>
  </si>
  <si>
    <t>CMI DR.GUNESCU- GOICEANU ANGELICA  C-VA-DR. GUNESCU-GOICEANU ANGELICA</t>
  </si>
  <si>
    <t>CMI DR.ILIE PAULA   -SEGARCEA-DR. ILIE PAULA</t>
  </si>
  <si>
    <t>CMI DR.IONASCU DORINA -  URZICUTA-DR. IONASCU DORINA</t>
  </si>
  <si>
    <t>CMI DR. LUPU VIRGINIA  - CRAIOVA-DR. LUPU VIRGINIA</t>
  </si>
  <si>
    <t>CMI DR.MINOIU FLORENTINA DENISA -  CELARU-DR. MINOIU FLORENTINA DENISA</t>
  </si>
  <si>
    <t>CMI DR. OPRISI SIMONA ELENA c-va-DR. OPRISI SIMONA ELENA</t>
  </si>
  <si>
    <t>CMI DR. PASCU ROXANA - MARIA -  GIUBEGA-DR. PASCU ROXANA-MARIA</t>
  </si>
  <si>
    <t>CMI DR. PASCU EUGEN IONUT -   BARCA-DR. PASCU EUGEN IONUT</t>
  </si>
  <si>
    <t>CMI DR. POPESCU EMILIA -  GOICEA-POPESCU EMILIA</t>
  </si>
  <si>
    <t>CMI DR. PREDA MIHAELA  -  PODARI-DR. PREDA MIHAELA</t>
  </si>
  <si>
    <t>CMI DR. PRUNA MARIANA - CRAIOVA-DR. PRUNA MARIANA</t>
  </si>
  <si>
    <t>CMI DR.SCARLAT LEONARD -  ROBANESTI-DR. SCARLAT LEONARD</t>
  </si>
  <si>
    <t>CMI DR.SOVAILA CAROLINA  - BAILESTI-DR. SOVAILA CAROLINA</t>
  </si>
  <si>
    <t>CMI DR. SCHIOPU ANDREEA TEOFILA  - BRADESTI-DR. SCHIOPU ANDREEA TEOFILA</t>
  </si>
  <si>
    <t>CMI DR. STRINOIU RODICA  BRADESTI-DR. STRINOIU RODICA</t>
  </si>
  <si>
    <t>CMI DR.TEISI ANDRUTA-CORINA -  ISALNITA-DR. TEISI ANDRUTA-CORINA</t>
  </si>
  <si>
    <t>CMI DR.TITIRIGA- TUDOR MIRELA  DOBRESTI-DR. TITIRIGA-TUDOR MIRELA</t>
  </si>
  <si>
    <t>CMI DR.VASILESCU ANDREEA  CRAIOVA-DR. VASILESCU ANDREEA</t>
  </si>
  <si>
    <t xml:space="preserve">CMI DR.VIRTOPEANU ROXANA-ELENA - TUGLUI-DR.VIRTOPEANU ROXANA-ELENA </t>
  </si>
  <si>
    <t xml:space="preserve">                                                                             DR.VIRTOPEANU BOGDAN-IONUT</t>
  </si>
  <si>
    <t>CMI DR. POPA SILVIU IULIAN - CRAIOVA-DR. POPA SILVIU IULIAN</t>
  </si>
  <si>
    <t xml:space="preserve">CMI DR. STEFANESCU DAN ANDREI SILISTEA CRUCII -DR.STEFANESCU DAN ANDREI </t>
  </si>
  <si>
    <t>CMI DR. ANCA ALIN GEORGE-DR. ANCA ALIN GEORGE</t>
  </si>
  <si>
    <t xml:space="preserve">                                               DR. BODNAR C-TIN CIPRIAN</t>
  </si>
  <si>
    <t>CMI DR. BALASA DAIANA MARIA-DR. BALASA DAIANA MARIA</t>
  </si>
  <si>
    <t>CMI DR. DARIE MARIA LUIZA-DR. DARIE MARIA LUIZA</t>
  </si>
  <si>
    <t>CMI DR. POPESCU ANA CLAUDIA-DR. POPESCU ANA CLAUDIA</t>
  </si>
  <si>
    <t xml:space="preserve">                                       DR. ISTRATE ANDREEA MIHAELA</t>
  </si>
  <si>
    <t xml:space="preserve">                              DR. KHOURY MANAL</t>
  </si>
  <si>
    <t xml:space="preserve">                                                                 DR.MATEA MADALINA-STEFANIA </t>
  </si>
  <si>
    <t>CMI DR.TEODORESCU MARIUS    - LEU-DR. TEODORESCU MARIUS</t>
  </si>
  <si>
    <t>CMI DR.STĂNOESCU MIHAELA R - SEGARCEA-DR. STĂNOESCU MIHAELA</t>
  </si>
  <si>
    <t>CMI DR. MILITARU AIDA- CONSTANTA -  PIELESTI-DR. MILITARU AIDA-CONSTANTA</t>
  </si>
  <si>
    <t>CMI DR.GAITA MARINA-MAGDALENA   - CIOROIASI-DR. GAITA MARINA-MAGDALENA</t>
  </si>
  <si>
    <t>SC DENTALEX SRL: TRAISTARU ARMAND CRAIOVA</t>
  </si>
  <si>
    <t xml:space="preserve">                                 BOTILA MIHAELA ROXANA</t>
  </si>
  <si>
    <t xml:space="preserve">                                 GHIMPETEANU LOREDANA </t>
  </si>
  <si>
    <t xml:space="preserve">                                  BOGOSLOV CRISTINA PAULA</t>
  </si>
  <si>
    <t xml:space="preserve">                                  RADU SORIN- CRISTIAN</t>
  </si>
  <si>
    <t xml:space="preserve">                                  LUMEZEANU MIRUNA-DANIELA</t>
  </si>
  <si>
    <t xml:space="preserve">                                  BUCIU VADASTREANU MIHAI-ALEXANDRU</t>
  </si>
  <si>
    <t>DR.CIOANĂ S.R.L.-DR.CIOANĂ MĂDĂLINA FLAVIA</t>
  </si>
  <si>
    <t>COMISIA DE CONTRACTARE,</t>
  </si>
  <si>
    <t xml:space="preserve">                                               DR.MATEI FLORIN- ROBERT /DR. DANCIU ANCUȚA-ADRIANA- INLOCUIRE 03.01.2023</t>
  </si>
  <si>
    <t xml:space="preserve">                                                 ILIE ALEXANDRA ȘTEFANIA/DR. ELKATAA ABDELRAOUF-INLOCUIRE 01.02.2023</t>
  </si>
  <si>
    <t xml:space="preserve">                                               DR.ȘTOIU- BALTES MARIA</t>
  </si>
  <si>
    <t>S.C. LAURAMED STOM S.R.L.- DR. STĂICUȘ AURELIANA-IOANA/Dr. BERCEANU ANDREEA-VIOLETA-INLOCUIRE 01.03.2023</t>
  </si>
  <si>
    <t xml:space="preserve">                                                 DR. PREDOI (CÎRCIUMARU) DIANA-FLORENTINA</t>
  </si>
  <si>
    <t xml:space="preserve">                                                 DR. PĂTRAȘCU (POPESCU) MARIA-GEORGETA</t>
  </si>
  <si>
    <t xml:space="preserve">                                                         DR. COSTEA DANIELA- INCETARE CONTRACT 01.03.2023</t>
  </si>
  <si>
    <t>* in plus 0.46-trebuie scazuti</t>
  </si>
  <si>
    <t>SC CARLA DENT SRL -       DR. GRECU MARIA CARLA-INCETARE CONTRACT 01.04.2023</t>
  </si>
  <si>
    <t>S.C. CEZA DENT S.R.L.-DR. PETCULESCU GABRIELA-INCETARE CU 01.04.2023</t>
  </si>
  <si>
    <t>CM FRATII BUZESTI :VINTILA STEFAN-INCETARE 01.04.2023</t>
  </si>
  <si>
    <t xml:space="preserve">                                                                    DR. PODEANU BOGDAN GEORGE-INCETARE 01.04.2023</t>
  </si>
  <si>
    <t xml:space="preserve">                                                                    DR. RĂDUICĂ IONELA CRISTINA-INCETARE 01.04.2023</t>
  </si>
  <si>
    <t>CMI DR. GHIJURA SIMINA-ADELINA-DR. NEGRIȚOIU SIMINA-ADELINA-INCETARE 01.04.2023</t>
  </si>
  <si>
    <t xml:space="preserve">                                                     DR. BERCEANU ANDREEA-VIOLETA/DR. CÎRCIUMARU SIMONA-INLOCUIRE 01.03.2023-INCETARE 01.05.2023</t>
  </si>
  <si>
    <t xml:space="preserve">                                                           DR. MARINESCU ANDREEA/DR. RIZAN ANDRA CORINA-INLOCUIRE 01.05.2023</t>
  </si>
  <si>
    <t xml:space="preserve">                                             VELIKOV DESISLAV VALENTINOV/VÎLCEA RAMONA CRISTINA (MS)INLOCUIRE IN CADRUL ACELEASI VAL DE CONTRACT 01.05.2023</t>
  </si>
  <si>
    <t>SC WHITE KISS SRL: GHEORGHITA MIRCEA-INCETARE CONTRACT 01.06.2023</t>
  </si>
  <si>
    <t xml:space="preserve">                                                   DR. NEAGOE ANDOR MARIAN-INCETARE 01.06.2023</t>
  </si>
  <si>
    <t xml:space="preserve">                                                                  DR. MUNTEANU DANIEL-ALEXANDRU/DR. BUDESCU-STĂNICA CONSTANTIN INLOCUIRE 01.06.2023</t>
  </si>
  <si>
    <t>Nr.ore contractate/medic /zi la cabinet</t>
  </si>
  <si>
    <t>CMI DR . COVATARIU SÎNZIANA-CAMELIA-  DR. SANFIRA SÎNZIANA-CAMELIA-( loc.RADOVAN)-INCETARE CONTRACT</t>
  </si>
  <si>
    <t>SC DENTIS ADE SRL -DR. BUGALA SMARANDA ADELINA-GRAD PROFESIONAL 01.07.2023</t>
  </si>
  <si>
    <t xml:space="preserve">                                                                        DR. ILIE IVONA LUCIANA-incetare 01.07.2023</t>
  </si>
  <si>
    <t>DR. KUHNAWARD MOHAMMED ASLIM- NOU 01.07.2023</t>
  </si>
  <si>
    <t>DR. BARBU ELENA OTILIA-NOU 01.07.2023</t>
  </si>
  <si>
    <t>ACONDENTAL CARE S.R.L.-DR. VÎRDOL DANIELA ADELINA-SAT RADOMIR, COMUNA DIOSTI</t>
  </si>
  <si>
    <t xml:space="preserve"> ALIDENT S.R.L.-DR. PĂSĂRIN ALINA NICOLETA-CRAIOVA</t>
  </si>
  <si>
    <t xml:space="preserve">                                 DR. LUȚĂ BIANCA ELENA</t>
  </si>
  <si>
    <t xml:space="preserve">                                 DR. MANEA LUMINIȚA BEATRICE</t>
  </si>
  <si>
    <t>ALOHA DENT S.R.L.- DR. DINDERE CRISTINA-CRAIOVA</t>
  </si>
  <si>
    <t xml:space="preserve">                               DR. POPESCU LIVIA-ANDREEA</t>
  </si>
  <si>
    <t>ARCODENT S.R.L.-DR. COPĂCESCU SIMONA CAMELIA-CRAIOVA</t>
  </si>
  <si>
    <t>CMI DR.COPACESCU SIMONA-ELENA  - C-VA-DR.COPACESCU SIMONA-ELENA-incetare 01.07.2023</t>
  </si>
  <si>
    <t>CMI DR. MANOLACHE I. PAULA-BIANCA-DR. MANOLACHE PAULA-BIANCA-incetare 01.07.2023</t>
  </si>
  <si>
    <t>BENIS DENTAL S.R.L.-DR. BENIS HICHAM-CRAIOVA</t>
  </si>
  <si>
    <t>BIM DENTAL ART S.R.L.-DR. MANOLACHE PAULA BIANCA-CRAIOVA</t>
  </si>
  <si>
    <t xml:space="preserve">                                       DR.STOIAN ELENA-MIHAELA</t>
  </si>
  <si>
    <t xml:space="preserve">                                       DR. PETRESCU MIHNEA OCTAVIAN</t>
  </si>
  <si>
    <t>CABINET MEDICAL PEDIATRIE ȘI STOMATOLOGIE DOCTOR ȘERBĂNESCU ELISABETA S.R.L.-DR.STAN MIHAELA-CRISTINA-ALMAJ</t>
  </si>
  <si>
    <t xml:space="preserve">                                                                                                       DR. ȘERBĂNESCU MARIA MAGDALENA</t>
  </si>
  <si>
    <t>DENT ESTET CLINIC S.A.-DR. ARSENE GRETA-CRAIOVA</t>
  </si>
  <si>
    <t xml:space="preserve">                                        DR.MATEI FLORIN ROBERT</t>
  </si>
  <si>
    <t xml:space="preserve">                                        DR. PAVALAN ANA MARIA</t>
  </si>
  <si>
    <t xml:space="preserve">                                        DR. ROȘU DAIANA-ANDREEA</t>
  </si>
  <si>
    <t xml:space="preserve">                                        DR. TERZIEVA GRETA-BIANCA</t>
  </si>
  <si>
    <t>C.M.I. PETCU MIHAI-LUCIAN-PETCU MIHAI LUCIAN-CERĂT</t>
  </si>
  <si>
    <t xml:space="preserve">                                                                     DR. POPESCU MIHAELA</t>
  </si>
  <si>
    <t>PREMIUM ESTETIC DENTAL STUDIO S.R.L.-DR.BĂLTĂREȚU DENISA-ELENA-CRAIOVA</t>
  </si>
  <si>
    <t>SILVART IMPLANT S.R.L.-DR. SIMION SILVIU MARIAN-CRAIOVA</t>
  </si>
  <si>
    <t xml:space="preserve">                                                                                  DR. TUDORAȘCU CARMEN ILEANA</t>
  </si>
  <si>
    <t>SC MEDIDENT PREMIUM SMILE SRL-DR. SĂFTOIU LAURA -ALINA-INCATARE 01.07.2023</t>
  </si>
  <si>
    <t>S.C. MANDAS DENTAL S.R.L.-DR. KATTA MAHMOUD-INCETARE 01.07.2023</t>
  </si>
  <si>
    <t>TUDORAȘCU C. MARIAN-CABINET STOMATOLOGIC-DR. TUDORAȘCU MARIAN-CRAIOVA</t>
  </si>
  <si>
    <t>XRAY DENTAL S.R.L.-DR. BALINTONI ALEXANDRU BOGDAN-CRAIOVA</t>
  </si>
  <si>
    <t>STANCIU MARIUS ANDREI-MEDIC STOMATOLOG-DR. STANCIU MARIUS ANDREI-ARGETOAIA</t>
  </si>
  <si>
    <t>PAROIMPLANT S.R.L-DR. BULAT COSMIN-CRAIOVA</t>
  </si>
  <si>
    <t xml:space="preserve">                                         DR. FUIOREA CARMEN-INCETARE 01.07.2023</t>
  </si>
  <si>
    <t>CARA ECOSMILE SR.L.-DR. CIOBANU CAMELIA-ELENA-CRAIOVA</t>
  </si>
  <si>
    <t xml:space="preserve">                                     DR.FUIOREA CARMEN ANCA</t>
  </si>
  <si>
    <t>DENTAL STCKS S.R.L.-DR. TEODORESCU IRINA ANETA</t>
  </si>
  <si>
    <t>C.M.I. DR. FIRU ROXANA MARIA-DR. FIRU ROXANA MARIA-ISALNITA</t>
  </si>
  <si>
    <t>ORODENT S.R.L-DR. FIRULESCU BOGDAN COSTIN</t>
  </si>
  <si>
    <t>SC LADY-DENT SRL: VIZITIU ROXANA CRAIOVA-DEV MS 01.07.2023</t>
  </si>
  <si>
    <t>CMI DR.GHEORGHIADE GIORGIANA - CRAIOVA- DR.GHEORGHIADE GIORGIANA-excludere medic 01.07.2023</t>
  </si>
  <si>
    <t xml:space="preserve">                               DR.PETRESCU MIHNEA-OCTAVIAN /DR. DOBRE GABRIEL EMANUEL/INLOCUIRE 01.07.2023</t>
  </si>
  <si>
    <t xml:space="preserve">                               DR. SOULTAN KARAM</t>
  </si>
  <si>
    <t>ȚOLEA GIANINA ANDREEA-INTRAT 01.07.2023</t>
  </si>
  <si>
    <t>SC OLMADENT SRL :    OLTEANU MADALINA- EXCLUDERE MEDIC 01.07.2023</t>
  </si>
  <si>
    <t xml:space="preserve">                                     CIOBANU CAMELIA-ELENA/ DR.  BAICU ELENA TEODORA  /INLOCUIRE 01.07.2023</t>
  </si>
  <si>
    <t>STAMIN ROBERT GABRIEL-01.07.2023</t>
  </si>
  <si>
    <t>SC ANDRODENT SRL C-VA-  DR. STĂNESCU ANCA-MARIA (MS)/(INLOCUIRE DR. BOBOC -GUSMAN ANDREEA (M))</t>
  </si>
  <si>
    <t xml:space="preserve">                            DR. FIRESCU BIANCA-MARIA-INTRAT 01.07.2023</t>
  </si>
  <si>
    <t xml:space="preserve">                                                    DR. MITRUȚ IOANA-DEV MS 01.07.2023</t>
  </si>
  <si>
    <t>DR. CIUCĂ DIANA -ELENA-INTRAT 01.07.2023</t>
  </si>
  <si>
    <t xml:space="preserve">                                           DR. BĂLUȚĂ ANCA ELENA-NOU 01.07.2023</t>
  </si>
  <si>
    <t>DR. BUDEANCĂ SIMINA GABRIELA-INTRAT 01.07.2023</t>
  </si>
  <si>
    <t xml:space="preserve">                                  DR. ȘERBAN  IONELA</t>
  </si>
  <si>
    <t>SC XRYMOLAR SRL: DR. POPESCU ALINA CATALINA DEV MS</t>
  </si>
  <si>
    <t xml:space="preserve">                                                  DR. SĂFTOIU LAURA ALINA-INTRAT 01.07.2023</t>
  </si>
  <si>
    <t>S.C. STAR DENTAL CLINIC S.R.L.-DR. CĂRBUNARU CORINA-DEV MS U</t>
  </si>
  <si>
    <t>DR. OLTEANU MADALINA-INTRA 01.07.2023</t>
  </si>
  <si>
    <t xml:space="preserve">                                                          DR. DRAGOMIR VANINA-GIORGIANA-MS 01.07.2023</t>
  </si>
  <si>
    <t>DR. ZEINEDDIN SAMED-INTRAT 01.07.2023</t>
  </si>
  <si>
    <t>DR. JOUDEH DANA-INTRAT 01.07.2023</t>
  </si>
  <si>
    <t>SC CHRIS DENT 2018 SRL- DR. VÎLCEA CRISTINA /DR. STANCIU DAIANA-ELENA-INLOCUIRE 01.04.2023/MITU CRISTIAN INTRAT 01.07.2023</t>
  </si>
  <si>
    <t xml:space="preserve">                           DR.SFINȚA ILARION COSMIN </t>
  </si>
  <si>
    <t>ALTERDENT S.R.L.-DR. POPESCU ANDREEA RODIANA-CRAIOVA</t>
  </si>
  <si>
    <t xml:space="preserve">                                  DR. DUPIR (APOSTOL) ERNA/DR. ENUCA RALUCA-MARINELA-INLOCUIRE 01.08.2023</t>
  </si>
  <si>
    <t xml:space="preserve">                                                         DR. BUICĂ IONUȚ-BOGDAN/DR. NICULESCU MAGDA-INLOCUIRE 01.08.2023</t>
  </si>
  <si>
    <t xml:space="preserve">                                                DR.DUMITRU MARIANA CRISTINA-DEV MS 01.07.2023</t>
  </si>
  <si>
    <t xml:space="preserve">                                                DR.COTELIN FRIDA-INTRAT 01.07.2023</t>
  </si>
  <si>
    <t xml:space="preserve">                                                                                  DR. GROZA ANA/DR. GIURCĂ ELIZA-ȘTEFANIA-INLOCUIRE 01.08.2023</t>
  </si>
  <si>
    <t xml:space="preserve">                                                     DR. SROUJI (ION) ADELA-IONELIA-DEV MS</t>
  </si>
  <si>
    <t xml:space="preserve">                                        DR.NEAGOE AMELIA-incetare contract 01.09.2023</t>
  </si>
  <si>
    <t xml:space="preserve">                                  HAMZEH ALSISI MARIAM AMANI inlocuita cu DR. TRUSCA OANA FLORENTINA cu 01.09.2023</t>
  </si>
  <si>
    <t>DENTIFY STĂNICĂ S.R.L. - OSTROVENI-   DR. CISMARU-STĂNICĂ CRISTINA/DR. STĂCESCU DANA-RUXANDRA-INLOCUIRE 01.10.2023</t>
  </si>
  <si>
    <t xml:space="preserve">                               DR. PREDA COSTINELA-RALUCA inlocuita cu DR. STANCIU DAIANA cu 01.09.2023/DR. BUDĂU RALUCA ANDREEA-INLOCUIRE 12.10.2023</t>
  </si>
  <si>
    <t>SC DENT PLUS SRL  -  CONSTANTIN MADALINA C-VA-INCETARE 01.11.2023</t>
  </si>
  <si>
    <t xml:space="preserve">                               DR.LINCA NATALIA/DR. PRODAN ALEXANDRA-CAMELIA -INLOCUIRE 10.11.2023</t>
  </si>
  <si>
    <t xml:space="preserve">                               DR. DRAGOTĂ CRISTINA GEORGIANA/DR. ILIE ALEXANDRA-ȘTEFANIA-INLOCUIRE 10.11.2023</t>
  </si>
  <si>
    <t xml:space="preserve">                               DR.PÎRVU ROXANA MARIA-DEV MS 01.07.2023/ DR. MATEI ALEXANDRA DENISA M-INLOCUIRE 10.11.2023</t>
  </si>
  <si>
    <t xml:space="preserve">                              DR.ENE MĂDĂLINA EUGENIA-IESIRE MEDIC</t>
  </si>
  <si>
    <t xml:space="preserve">                                          DR. SPIRIDON STEFANIA-MARIA-GRAD PROFESIONAL-01.07.2023/DR. ENE MADALINA EUGENIA M- INLOCUIRE 01.12.2023</t>
  </si>
  <si>
    <t xml:space="preserve">                                       DR. CIOBANU FLORIANA-BOGDANA/DR. AVRĂMESCU IONUȚ-ANDREI -INLOCUIRE 01.12.2023</t>
  </si>
  <si>
    <t>VAL.CONTRACT AF.PERIOADEI 01.12.2023-31.12.2023</t>
  </si>
  <si>
    <t>VAL.CONTRACT suplim. AF.PERIOADEI 01.12.2023-31.12.2023 PT. TRANSFER IN TRIMESTRIALIZARE</t>
  </si>
  <si>
    <t>VAL.CONTRACT suplim.AF.PERIOADEI 01.12.2023-31.12.2023 GRUPAT</t>
  </si>
  <si>
    <t xml:space="preserve">                                        DR.TUDORAN GABRIEL-INCETARE CONTRACT 04.12.2023</t>
  </si>
  <si>
    <t xml:space="preserve">                        PETCU CRISTIANA/DEV MEDIC PRIMAR</t>
  </si>
  <si>
    <t xml:space="preserve">                                                     DR.RÎCĂ ANA-MARIA/DEV MEDIC PRIMAR</t>
  </si>
  <si>
    <t>DR. COMAN (BEICĂ) VICTORIA-GENȚIANA-INTRAT 01.07.2023</t>
  </si>
  <si>
    <t xml:space="preserve">                                 DR.SĂNDOI FLORENTINA-GIORGIANA-suspendare contract 01.09.2023-18.12.2023/Încetare activitate incepand cu 19.12.2023</t>
  </si>
  <si>
    <t>DR. STANCIU DAIANA-VAL DE CONTRACT dec 2023(LA LUNA NOV 2023 NU A AVUT VAL DE CONTRACT)</t>
  </si>
  <si>
    <t>ANEXA NR.S2 LA NOTA DE FUNDAMENTARE NR.29022/19.12.2023</t>
  </si>
  <si>
    <t>CMI DR. ȚIGĂRAN ALINA-DANIELA -DR. VLAD LARISA-OANA</t>
  </si>
  <si>
    <t>SC LADY-DENT SRL: VIZITIU ROXANA CRAIOVA</t>
  </si>
  <si>
    <t xml:space="preserve">                               DR. PRODAN ALEXANDRA-CAMELIA </t>
  </si>
  <si>
    <t xml:space="preserve">SC OLMADENT SRL:VÎLCEA RAMONA CRISTINA </t>
  </si>
  <si>
    <t xml:space="preserve">                                 DR.  BAICU ELENA TEODORA  </t>
  </si>
  <si>
    <t xml:space="preserve">                                  DR. TRUSCA OANA FLORENTINA </t>
  </si>
  <si>
    <t xml:space="preserve">                        PETCU CRISTIANA</t>
  </si>
  <si>
    <t xml:space="preserve">SC ANDRODENT SRL C-VA-  DR. STĂNESCU ANCA-MARIA </t>
  </si>
  <si>
    <t xml:space="preserve">                            DR. FIRESCU BIANCA-MARIA</t>
  </si>
  <si>
    <t>SC DENTIS ADE SRL -DR. BUGALA SMARANDA ADELINA</t>
  </si>
  <si>
    <t xml:space="preserve">                                DR. ENUCA RALUCA-MARINELA</t>
  </si>
  <si>
    <t xml:space="preserve">                                           DR. BĂLUȚĂ ANCA ELENA</t>
  </si>
  <si>
    <t xml:space="preserve">                                                DR.COTELIN FRIDA</t>
  </si>
  <si>
    <t xml:space="preserve">SC XRYMOLAR SRL: DR. POPESCU ALINA CATALINA </t>
  </si>
  <si>
    <t xml:space="preserve">                                                                           DR. GIURCĂ ELIZA-ȘTEFANIA</t>
  </si>
  <si>
    <t>S.C. LAURAMED STOM S.R.L.- Dr. BERCEANU ANDREEA-VIOLETA</t>
  </si>
  <si>
    <t xml:space="preserve">                                                  DR. SĂFTOIU LAURA ALINA</t>
  </si>
  <si>
    <t>S.C. STAR DENTAL CLINIC S.R.L.-DR. CĂRBUNARU CORINA</t>
  </si>
  <si>
    <t xml:space="preserve">                                                     DR. SROUJI (ION) ADELA-IONELIA</t>
  </si>
  <si>
    <t>DENTIFY STĂNICĂ S.R.L. - OSTROVENI-   DR. STĂCESCU DANA-RUXANDRA</t>
  </si>
  <si>
    <t xml:space="preserve">                             ȚOLEA GIANINA ANDREEA</t>
  </si>
  <si>
    <t>STAMIN ROBERT GABRIEL</t>
  </si>
  <si>
    <t xml:space="preserve">                                                  DR. DANCIU ANCUȚA-ADRIANA</t>
  </si>
  <si>
    <t xml:space="preserve">                                                  DR. ELKATAA ABDELRAOUF</t>
  </si>
  <si>
    <t xml:space="preserve">                                                   DR.RÎCĂ ANA-MARIA</t>
  </si>
  <si>
    <t xml:space="preserve">                                                   DR. COMAN (BEICĂ) VICTORIA-GENȚIANA</t>
  </si>
  <si>
    <t xml:space="preserve">                                               DR. CIUCĂ DIANA -ELENA</t>
  </si>
  <si>
    <t xml:space="preserve">                                           DR. ENE MADALINA EUGENIA </t>
  </si>
  <si>
    <t xml:space="preserve">                                   DR. BUDEANCĂ SIMINA GABRIELA</t>
  </si>
  <si>
    <t xml:space="preserve">                                                      DR. OLTEANU MADALINA</t>
  </si>
  <si>
    <t xml:space="preserve">                                                          DR. ZEINEDDIN SAMED</t>
  </si>
  <si>
    <t>S.C. ALSAMED DENT ESTET S.R.L.-   DR.VĂCARU VIORICA</t>
  </si>
  <si>
    <t xml:space="preserve">                                                           DR. JOUDEH DANA</t>
  </si>
  <si>
    <t xml:space="preserve">                                                         DR. KUHNAWARD MOHAMMED ASLIM</t>
  </si>
  <si>
    <t xml:space="preserve">                                                         DR. NICULESCU MAGDA</t>
  </si>
  <si>
    <t xml:space="preserve">                                                         DR. BARBU ELENA OTILIA</t>
  </si>
  <si>
    <t xml:space="preserve">DR. BUDESCU-STĂNICA CONSTANTIN </t>
  </si>
  <si>
    <t xml:space="preserve">                                       DR. AVRĂMESCU IONUȚ-ANDREI </t>
  </si>
  <si>
    <t xml:space="preserve">                               DR. BUDĂU RALUCA ANDREEA</t>
  </si>
  <si>
    <t xml:space="preserve">                               DR. STANCIU DAIANA</t>
  </si>
  <si>
    <t xml:space="preserve">                               DR. ILIE ALEXANDRA-ȘTEFANIA</t>
  </si>
  <si>
    <t xml:space="preserve">                               DR. MATEI ALEXANDRA DENISA </t>
  </si>
  <si>
    <t xml:space="preserve">                               DR. DOBRE GABRIEL EMANUEL</t>
  </si>
  <si>
    <t>ALTERDENT S.R.L.-DR. POPESCU ANDREEA RODIANA-CRAIOVA/DR. RADU RALUCA-ADELINA -INLOCUIRE 01.02.2024</t>
  </si>
  <si>
    <t xml:space="preserve">                                                    DR. MITRUȚ IOANA-MS/DR ROIBAN ȘTEFAN ALEXANDRA M -INLOCUIRE 01.02.2024</t>
  </si>
  <si>
    <t xml:space="preserve">                                     DR. DINU (FUIOREA) CARMEN ANCA</t>
  </si>
  <si>
    <t>CMI DR.TEODORESCU MARIUS    - CRAIOVA-DR. TEODORESCU MARIUS</t>
  </si>
  <si>
    <t xml:space="preserve">                                         DR. MIHAI (PANE) MIHAELA GEORGIANA</t>
  </si>
  <si>
    <t>DR. MAG DIANA-INTRODUCERE IN CADRUL ACELEASI VALORI DE CONTRACT INCEPAND CU 19.02.2024</t>
  </si>
  <si>
    <t xml:space="preserve">                                         DR. PATROI ROXANA MĂDĂLINA/DR. TĂNASE ALINA-NICOLETA-INLOCUIRE 20.02.2024</t>
  </si>
  <si>
    <t xml:space="preserve">                                                 IVASCU GEORGE-CATALIN/DR. CHIRIȚĂ ALEXANDRA-GABRIELA-INLOCUIRE 01.03.2024</t>
  </si>
  <si>
    <t xml:space="preserve">                             DR.FOTA ROBERT IONUT/DR. CREȚOIU ANA-MARIA OLGUȚA-INLOCUIRE 01.03.2024</t>
  </si>
  <si>
    <t xml:space="preserve">                                                  DR. POPESCU MIHAI RAZVAN/DR. CIURLIN LIU-TEODOR-INLOCUIRE 01.03.2024</t>
  </si>
  <si>
    <t>STANCIU MARIUS ANDREI-MEDIC STOMATOLOG-DR. STANCIU MARIUS ANDREI-COȚOFENII DIN FAȚĂ</t>
  </si>
  <si>
    <t>CABINET MEDICAL STOMATOLOGIC - DR. POPESCU ANA-CLAUDIA-DR. POPESCU ANA-CLAUDIA</t>
  </si>
  <si>
    <t xml:space="preserve">                                                DR.OANȚĂ-DUMITRU MARIANA CRISTINA</t>
  </si>
  <si>
    <t>CMI DR. PASCU EUGEN IONUT -DR. PASCU EUGEN IONUT-schimbare pct de lucru de la BÂRCA la CRAIOVA 01.04.2024</t>
  </si>
  <si>
    <t>LUNA APRILIE INDIVIDUAL 2024</t>
  </si>
  <si>
    <t xml:space="preserve">                                                          DR. DRAGOMIR VANINA-GIORGIANA (MS)/DR. MIHAI FLORINA-DIANA (M)-INLOCUIRE 01.04.2024</t>
  </si>
  <si>
    <t>APRILIE 2024</t>
  </si>
  <si>
    <t>LUNA APRILIE GRUPAT 2024 (DE RAPORTAT)</t>
  </si>
  <si>
    <t>VALORI CONTRACT LUNA APRILIE 2024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</si>
</sst>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\ _L_E_I_-;\-* #,##0\ _L_E_I_-;_-* &quot;-&quot;\ _L_E_I_-;_-@_-"/>
    <numFmt numFmtId="193" formatCode="_-* #,##0.00\ _L_E_I_-;\-* #,##0.00\ _L_E_I_-;_-* &quot;-&quot;??\ _L_E_I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46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2"/>
      <color indexed="49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1"/>
    </font>
    <font>
      <b/>
      <sz val="12"/>
      <color rgb="FF5181BD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17" fillId="0" borderId="0" applyNumberFormat="0" applyFill="0" applyBorder="0" applyAlignment="0" applyProtection="0"/>
    <xf numFmtId="0" fontId="15" fillId="28" borderId="2" applyNumberFormat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2" fontId="2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11" borderId="0" xfId="0" applyFill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" fontId="44" fillId="35" borderId="10" xfId="0" applyNumberFormat="1" applyFont="1" applyFill="1" applyBorder="1" applyAlignment="1">
      <alignment horizontal="center"/>
    </xf>
    <xf numFmtId="2" fontId="44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4" fontId="0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0" fillId="37" borderId="0" xfId="0" applyFill="1" applyAlignment="1">
      <alignment/>
    </xf>
    <xf numFmtId="0" fontId="20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2" fontId="5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38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/>
    </xf>
    <xf numFmtId="193" fontId="7" fillId="35" borderId="10" xfId="45" applyFont="1" applyFill="1" applyBorder="1" applyAlignment="1">
      <alignment horizontal="left"/>
    </xf>
    <xf numFmtId="0" fontId="45" fillId="35" borderId="10" xfId="0" applyFont="1" applyFill="1" applyBorder="1" applyAlignment="1">
      <alignment horizontal="left" wrapText="1"/>
    </xf>
    <xf numFmtId="0" fontId="45" fillId="35" borderId="10" xfId="0" applyFont="1" applyFill="1" applyBorder="1" applyAlignment="1">
      <alignment/>
    </xf>
    <xf numFmtId="0" fontId="7" fillId="37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7" fillId="39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/>
    </xf>
    <xf numFmtId="0" fontId="2" fillId="39" borderId="10" xfId="0" applyFont="1" applyFill="1" applyBorder="1" applyAlignment="1">
      <alignment wrapText="1"/>
    </xf>
    <xf numFmtId="0" fontId="2" fillId="39" borderId="12" xfId="0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wrapText="1"/>
    </xf>
    <xf numFmtId="0" fontId="2" fillId="40" borderId="10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/>
    </xf>
    <xf numFmtId="0" fontId="7" fillId="39" borderId="10" xfId="0" applyFont="1" applyFill="1" applyBorder="1" applyAlignment="1">
      <alignment/>
    </xf>
    <xf numFmtId="0" fontId="2" fillId="41" borderId="10" xfId="0" applyFont="1" applyFill="1" applyBorder="1" applyAlignment="1">
      <alignment wrapText="1"/>
    </xf>
    <xf numFmtId="0" fontId="7" fillId="39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wrapText="1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" fontId="5" fillId="43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2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left"/>
    </xf>
    <xf numFmtId="0" fontId="2" fillId="40" borderId="10" xfId="0" applyFont="1" applyFill="1" applyBorder="1" applyAlignment="1">
      <alignment horizontal="left"/>
    </xf>
    <xf numFmtId="0" fontId="2" fillId="40" borderId="11" xfId="0" applyFont="1" applyFill="1" applyBorder="1" applyAlignment="1">
      <alignment horizontal="right"/>
    </xf>
    <xf numFmtId="0" fontId="2" fillId="40" borderId="10" xfId="0" applyFont="1" applyFill="1" applyBorder="1" applyAlignment="1">
      <alignment/>
    </xf>
    <xf numFmtId="0" fontId="9" fillId="40" borderId="10" xfId="0" applyFont="1" applyFill="1" applyBorder="1" applyAlignment="1">
      <alignment horizontal="left"/>
    </xf>
    <xf numFmtId="0" fontId="9" fillId="40" borderId="10" xfId="0" applyFont="1" applyFill="1" applyBorder="1" applyAlignment="1">
      <alignment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2" fillId="39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right" vertical="center"/>
    </xf>
    <xf numFmtId="0" fontId="9" fillId="39" borderId="12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right" vertical="center" wrapText="1"/>
    </xf>
    <xf numFmtId="0" fontId="2" fillId="40" borderId="11" xfId="0" applyFont="1" applyFill="1" applyBorder="1" applyAlignment="1">
      <alignment horizontal="right" vertical="center" wrapText="1"/>
    </xf>
    <xf numFmtId="0" fontId="2" fillId="40" borderId="11" xfId="0" applyFont="1" applyFill="1" applyBorder="1" applyAlignment="1">
      <alignment vertical="center" wrapText="1"/>
    </xf>
    <xf numFmtId="0" fontId="2" fillId="40" borderId="13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right" vertical="center"/>
    </xf>
    <xf numFmtId="0" fontId="9" fillId="40" borderId="11" xfId="0" applyFont="1" applyFill="1" applyBorder="1" applyAlignment="1">
      <alignment vertical="center" wrapText="1"/>
    </xf>
    <xf numFmtId="0" fontId="9" fillId="40" borderId="11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wrapText="1"/>
    </xf>
    <xf numFmtId="4" fontId="5" fillId="43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 wrapText="1"/>
    </xf>
    <xf numFmtId="4" fontId="5" fillId="36" borderId="10" xfId="0" applyNumberFormat="1" applyFont="1" applyFill="1" applyBorder="1" applyAlignment="1">
      <alignment horizontal="center"/>
    </xf>
    <xf numFmtId="2" fontId="19" fillId="43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right" vertical="center" wrapText="1"/>
    </xf>
    <xf numFmtId="0" fontId="2" fillId="40" borderId="11" xfId="0" applyFont="1" applyFill="1" applyBorder="1" applyAlignment="1">
      <alignment horizontal="right" vertical="center" wrapText="1"/>
    </xf>
    <xf numFmtId="0" fontId="2" fillId="40" borderId="12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vertical="center" wrapText="1"/>
    </xf>
    <xf numFmtId="0" fontId="2" fillId="40" borderId="13" xfId="0" applyFont="1" applyFill="1" applyBorder="1" applyAlignment="1">
      <alignment horizontal="right" vertical="center" wrapText="1"/>
    </xf>
    <xf numFmtId="0" fontId="2" fillId="40" borderId="13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7" fillId="40" borderId="13" xfId="0" applyFont="1" applyFill="1" applyBorder="1" applyAlignment="1">
      <alignment horizontal="right" vertical="center" wrapText="1"/>
    </xf>
    <xf numFmtId="0" fontId="7" fillId="40" borderId="13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9" borderId="12" xfId="0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right" vertical="center" wrapText="1"/>
    </xf>
    <xf numFmtId="0" fontId="2" fillId="39" borderId="11" xfId="0" applyFont="1" applyFill="1" applyBorder="1" applyAlignment="1">
      <alignment horizontal="right" vertical="center" wrapText="1"/>
    </xf>
    <xf numFmtId="0" fontId="2" fillId="39" borderId="12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vertical="center"/>
    </xf>
    <xf numFmtId="0" fontId="2" fillId="40" borderId="13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right" vertical="center"/>
    </xf>
    <xf numFmtId="0" fontId="2" fillId="35" borderId="1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9" borderId="12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9" fillId="39" borderId="12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/>
    </xf>
    <xf numFmtId="0" fontId="9" fillId="35" borderId="12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vertical="center" wrapText="1"/>
    </xf>
    <xf numFmtId="0" fontId="2" fillId="40" borderId="12" xfId="0" applyFont="1" applyFill="1" applyBorder="1" applyAlignment="1">
      <alignment horizontal="right" vertical="center"/>
    </xf>
    <xf numFmtId="0" fontId="2" fillId="40" borderId="11" xfId="0" applyFont="1" applyFill="1" applyBorder="1" applyAlignment="1">
      <alignment horizontal="right" vertical="center"/>
    </xf>
    <xf numFmtId="0" fontId="9" fillId="40" borderId="12" xfId="0" applyFont="1" applyFill="1" applyBorder="1" applyAlignment="1">
      <alignment vertical="center" wrapText="1"/>
    </xf>
    <xf numFmtId="0" fontId="9" fillId="40" borderId="11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right" vertical="center" wrapText="1"/>
    </xf>
    <xf numFmtId="0" fontId="9" fillId="35" borderId="13" xfId="0" applyFont="1" applyFill="1" applyBorder="1" applyAlignment="1">
      <alignment horizontal="right" vertical="center" wrapText="1"/>
    </xf>
    <xf numFmtId="0" fontId="9" fillId="35" borderId="11" xfId="0" applyFont="1" applyFill="1" applyBorder="1" applyAlignment="1">
      <alignment horizontal="right" vertical="center" wrapText="1"/>
    </xf>
    <xf numFmtId="0" fontId="9" fillId="40" borderId="12" xfId="0" applyFont="1" applyFill="1" applyBorder="1" applyAlignment="1">
      <alignment horizontal="right" vertical="center" wrapText="1"/>
    </xf>
    <xf numFmtId="0" fontId="9" fillId="40" borderId="13" xfId="0" applyFont="1" applyFill="1" applyBorder="1" applyAlignment="1">
      <alignment horizontal="right" vertical="center" wrapText="1"/>
    </xf>
    <xf numFmtId="0" fontId="9" fillId="40" borderId="11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38"/>
  <sheetViews>
    <sheetView zoomScalePageLayoutView="0" workbookViewId="0" topLeftCell="A1">
      <selection activeCell="D19" sqref="D19"/>
    </sheetView>
  </sheetViews>
  <sheetFormatPr defaultColWidth="9.140625" defaultRowHeight="12.75"/>
  <cols>
    <col min="4" max="4" width="138.28125" style="0" customWidth="1"/>
    <col min="5" max="5" width="9.140625" style="0" customWidth="1"/>
    <col min="6" max="6" width="11.8515625" style="0" customWidth="1"/>
    <col min="7" max="7" width="11.57421875" style="0" customWidth="1"/>
    <col min="8" max="8" width="13.00390625" style="0" customWidth="1"/>
    <col min="9" max="9" width="9.140625" style="0" customWidth="1"/>
    <col min="10" max="10" width="21.00390625" style="0" customWidth="1"/>
    <col min="11" max="11" width="24.421875" style="0" customWidth="1"/>
    <col min="12" max="12" width="21.421875" style="0" customWidth="1"/>
    <col min="13" max="13" width="9.140625" style="0" hidden="1" customWidth="1"/>
    <col min="14" max="14" width="14.8515625" style="0" customWidth="1"/>
  </cols>
  <sheetData>
    <row r="1" spans="2:8" ht="18">
      <c r="B1" s="11"/>
      <c r="C1" s="8"/>
      <c r="D1" s="9"/>
      <c r="E1" s="8"/>
      <c r="F1" s="8"/>
      <c r="G1" s="36"/>
      <c r="H1" s="36"/>
    </row>
    <row r="2" spans="1:14" ht="12.75">
      <c r="A2" s="188" t="s">
        <v>353</v>
      </c>
      <c r="B2" s="188"/>
      <c r="C2" s="188"/>
      <c r="D2" s="188"/>
      <c r="E2" s="188"/>
      <c r="F2" s="188"/>
      <c r="G2" s="188"/>
      <c r="H2" s="188"/>
      <c r="I2" s="188"/>
      <c r="J2" s="188"/>
      <c r="K2" s="10"/>
      <c r="L2" s="10"/>
      <c r="M2" s="1"/>
      <c r="N2" s="1"/>
    </row>
    <row r="3" spans="2:14" ht="12.75"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2:14" ht="12.75">
      <c r="B4" s="11"/>
      <c r="C4" s="11"/>
      <c r="D4" s="11"/>
      <c r="E4" s="10"/>
      <c r="F4" s="37"/>
      <c r="G4" s="38"/>
      <c r="H4" s="39"/>
      <c r="I4" s="11"/>
      <c r="J4" s="11"/>
      <c r="K4" s="11"/>
      <c r="L4" s="11"/>
      <c r="M4" s="11"/>
      <c r="N4" s="11"/>
    </row>
    <row r="5" spans="2:14" ht="15.75">
      <c r="B5" s="29"/>
      <c r="C5" s="13"/>
      <c r="D5" s="14"/>
      <c r="E5" s="40"/>
      <c r="F5" s="41"/>
      <c r="G5" s="41"/>
      <c r="H5" s="15"/>
      <c r="I5" s="15"/>
      <c r="J5" s="15"/>
      <c r="K5" s="15"/>
      <c r="L5" s="15"/>
      <c r="M5" s="15"/>
      <c r="N5" s="15"/>
    </row>
    <row r="6" spans="1:14" ht="15.75">
      <c r="A6" s="190" t="s">
        <v>0</v>
      </c>
      <c r="B6" s="190" t="s">
        <v>1</v>
      </c>
      <c r="C6" s="191" t="s">
        <v>2</v>
      </c>
      <c r="D6" s="193" t="s">
        <v>3</v>
      </c>
      <c r="E6" s="31"/>
      <c r="F6" s="193" t="s">
        <v>106</v>
      </c>
      <c r="G6" s="193" t="s">
        <v>259</v>
      </c>
      <c r="H6" s="194" t="s">
        <v>107</v>
      </c>
      <c r="I6" s="42">
        <v>0.5</v>
      </c>
      <c r="J6" s="196"/>
      <c r="K6" s="197"/>
      <c r="L6" s="198"/>
      <c r="M6" s="42"/>
      <c r="N6" s="42"/>
    </row>
    <row r="7" spans="1:14" ht="127.5" customHeight="1">
      <c r="A7" s="190"/>
      <c r="B7" s="190"/>
      <c r="C7" s="192"/>
      <c r="D7" s="193"/>
      <c r="E7" s="31" t="s">
        <v>108</v>
      </c>
      <c r="F7" s="193"/>
      <c r="G7" s="193"/>
      <c r="H7" s="195"/>
      <c r="I7" s="43" t="s">
        <v>109</v>
      </c>
      <c r="J7" s="43" t="s">
        <v>344</v>
      </c>
      <c r="K7" s="43" t="s">
        <v>345</v>
      </c>
      <c r="L7" s="43" t="s">
        <v>346</v>
      </c>
      <c r="M7" s="43"/>
      <c r="N7" s="43" t="s">
        <v>110</v>
      </c>
    </row>
    <row r="8" spans="1:19" ht="15.75">
      <c r="A8" s="57">
        <v>1</v>
      </c>
      <c r="B8" s="199">
        <v>1</v>
      </c>
      <c r="C8" s="202">
        <v>754</v>
      </c>
      <c r="D8" s="92" t="s">
        <v>187</v>
      </c>
      <c r="E8" s="58">
        <f aca="true" t="shared" si="0" ref="E8:E71">IF(F8="M",80,IF(F8="MP",120,100))</f>
        <v>80</v>
      </c>
      <c r="F8" s="62" t="s">
        <v>111</v>
      </c>
      <c r="G8" s="59">
        <v>15</v>
      </c>
      <c r="H8" s="60">
        <f>G8/15</f>
        <v>1</v>
      </c>
      <c r="I8" s="61"/>
      <c r="J8" s="56">
        <f aca="true" t="shared" si="1" ref="J8:J71">$F$332*N8</f>
        <v>80.14497027348395</v>
      </c>
      <c r="K8" s="89">
        <v>80.14</v>
      </c>
      <c r="L8" s="54">
        <v>160.28</v>
      </c>
      <c r="M8" s="56"/>
      <c r="N8" s="56">
        <f aca="true" t="shared" si="2" ref="N8:N71">H8*E8/100+M8%*(H8*E8/100)+I8%*(H8*E8/100+M8%*(H8*E8/100))</f>
        <v>0.8</v>
      </c>
      <c r="S8" t="s">
        <v>126</v>
      </c>
    </row>
    <row r="9" spans="1:20" ht="15.75">
      <c r="A9" s="57">
        <v>2</v>
      </c>
      <c r="B9" s="200"/>
      <c r="C9" s="203"/>
      <c r="D9" s="92" t="s">
        <v>188</v>
      </c>
      <c r="E9" s="58">
        <f t="shared" si="0"/>
        <v>80</v>
      </c>
      <c r="F9" s="62" t="s">
        <v>111</v>
      </c>
      <c r="G9" s="59">
        <v>15</v>
      </c>
      <c r="H9" s="60">
        <f aca="true" t="shared" si="3" ref="H9:H72">G9/15</f>
        <v>1</v>
      </c>
      <c r="I9" s="61"/>
      <c r="J9" s="56">
        <f t="shared" si="1"/>
        <v>80.14497027348395</v>
      </c>
      <c r="K9" s="89">
        <v>80.14</v>
      </c>
      <c r="L9" s="54"/>
      <c r="M9" s="56"/>
      <c r="N9" s="56">
        <f t="shared" si="2"/>
        <v>0.8</v>
      </c>
      <c r="S9" s="68"/>
      <c r="T9" t="s">
        <v>125</v>
      </c>
    </row>
    <row r="10" spans="1:20" ht="15.75">
      <c r="A10" s="57"/>
      <c r="B10" s="201"/>
      <c r="C10" s="204"/>
      <c r="D10" s="115" t="s">
        <v>262</v>
      </c>
      <c r="E10" s="58">
        <f t="shared" si="0"/>
        <v>80</v>
      </c>
      <c r="F10" s="62" t="s">
        <v>111</v>
      </c>
      <c r="G10" s="59"/>
      <c r="H10" s="60">
        <f t="shared" si="3"/>
        <v>0</v>
      </c>
      <c r="I10" s="61"/>
      <c r="J10" s="56">
        <f t="shared" si="1"/>
        <v>0</v>
      </c>
      <c r="K10" s="89">
        <v>0</v>
      </c>
      <c r="L10" s="54"/>
      <c r="M10" s="56"/>
      <c r="N10" s="56">
        <f t="shared" si="2"/>
        <v>0</v>
      </c>
      <c r="S10" s="76"/>
      <c r="T10" t="s">
        <v>167</v>
      </c>
    </row>
    <row r="11" spans="1:14" ht="18" customHeight="1">
      <c r="A11" s="57">
        <v>3</v>
      </c>
      <c r="B11" s="199">
        <v>2</v>
      </c>
      <c r="C11" s="202">
        <v>577</v>
      </c>
      <c r="D11" s="92" t="s">
        <v>185</v>
      </c>
      <c r="E11" s="58">
        <f t="shared" si="0"/>
        <v>120</v>
      </c>
      <c r="F11" s="62" t="s">
        <v>112</v>
      </c>
      <c r="G11" s="59">
        <v>15</v>
      </c>
      <c r="H11" s="60">
        <f t="shared" si="3"/>
        <v>1</v>
      </c>
      <c r="I11" s="61"/>
      <c r="J11" s="56">
        <f t="shared" si="1"/>
        <v>120.21745541022591</v>
      </c>
      <c r="K11" s="89">
        <v>120.22</v>
      </c>
      <c r="L11" s="54">
        <v>200.36</v>
      </c>
      <c r="M11" s="56"/>
      <c r="N11" s="56">
        <f t="shared" si="2"/>
        <v>1.2</v>
      </c>
    </row>
    <row r="12" spans="1:14" ht="15.75">
      <c r="A12" s="57">
        <v>4</v>
      </c>
      <c r="B12" s="201"/>
      <c r="C12" s="204"/>
      <c r="D12" s="92" t="s">
        <v>241</v>
      </c>
      <c r="E12" s="58">
        <f t="shared" si="0"/>
        <v>80</v>
      </c>
      <c r="F12" s="62" t="s">
        <v>111</v>
      </c>
      <c r="G12" s="59">
        <v>15</v>
      </c>
      <c r="H12" s="60">
        <f t="shared" si="3"/>
        <v>1</v>
      </c>
      <c r="I12" s="61"/>
      <c r="J12" s="56">
        <f t="shared" si="1"/>
        <v>80.14497027348395</v>
      </c>
      <c r="K12" s="89">
        <v>80.14</v>
      </c>
      <c r="L12" s="54"/>
      <c r="M12" s="56"/>
      <c r="N12" s="56">
        <f t="shared" si="2"/>
        <v>0.8</v>
      </c>
    </row>
    <row r="13" spans="1:20" ht="15.75">
      <c r="A13" s="57">
        <v>5</v>
      </c>
      <c r="B13" s="69">
        <v>3</v>
      </c>
      <c r="C13" s="133">
        <v>771</v>
      </c>
      <c r="D13" s="92" t="s">
        <v>186</v>
      </c>
      <c r="E13" s="58">
        <f t="shared" si="0"/>
        <v>80</v>
      </c>
      <c r="F13" s="62" t="s">
        <v>111</v>
      </c>
      <c r="G13" s="59">
        <v>15</v>
      </c>
      <c r="H13" s="60">
        <f t="shared" si="3"/>
        <v>1</v>
      </c>
      <c r="I13" s="61"/>
      <c r="J13" s="56">
        <f t="shared" si="1"/>
        <v>80.14497027348395</v>
      </c>
      <c r="K13" s="89">
        <v>80.14</v>
      </c>
      <c r="L13" s="54">
        <v>80.14</v>
      </c>
      <c r="M13" s="56"/>
      <c r="N13" s="56">
        <f t="shared" si="2"/>
        <v>0.8</v>
      </c>
      <c r="T13" t="s">
        <v>246</v>
      </c>
    </row>
    <row r="14" spans="1:14" ht="15.75">
      <c r="A14" s="57">
        <v>6</v>
      </c>
      <c r="B14" s="199">
        <v>4</v>
      </c>
      <c r="C14" s="202">
        <v>684</v>
      </c>
      <c r="D14" s="92" t="s">
        <v>183</v>
      </c>
      <c r="E14" s="58">
        <f t="shared" si="0"/>
        <v>80</v>
      </c>
      <c r="F14" s="62" t="s">
        <v>111</v>
      </c>
      <c r="G14" s="59">
        <v>15</v>
      </c>
      <c r="H14" s="60">
        <f t="shared" si="3"/>
        <v>1</v>
      </c>
      <c r="I14" s="61">
        <v>50</v>
      </c>
      <c r="J14" s="56">
        <f t="shared" si="1"/>
        <v>120.21745541022594</v>
      </c>
      <c r="K14" s="89">
        <v>120.22</v>
      </c>
      <c r="L14" s="54">
        <v>240.44</v>
      </c>
      <c r="M14" s="56"/>
      <c r="N14" s="56">
        <f t="shared" si="2"/>
        <v>1.2000000000000002</v>
      </c>
    </row>
    <row r="15" spans="1:14" ht="15.75">
      <c r="A15" s="57">
        <v>7</v>
      </c>
      <c r="B15" s="201"/>
      <c r="C15" s="204"/>
      <c r="D15" s="92" t="s">
        <v>184</v>
      </c>
      <c r="E15" s="58">
        <f t="shared" si="0"/>
        <v>80</v>
      </c>
      <c r="F15" s="62" t="s">
        <v>111</v>
      </c>
      <c r="G15" s="59">
        <v>15</v>
      </c>
      <c r="H15" s="60">
        <f t="shared" si="3"/>
        <v>1</v>
      </c>
      <c r="I15" s="61">
        <v>50</v>
      </c>
      <c r="J15" s="56">
        <f t="shared" si="1"/>
        <v>120.21745541022594</v>
      </c>
      <c r="K15" s="89">
        <v>120.22</v>
      </c>
      <c r="L15" s="54"/>
      <c r="M15" s="56"/>
      <c r="N15" s="56">
        <f t="shared" si="2"/>
        <v>1.2000000000000002</v>
      </c>
    </row>
    <row r="16" spans="1:18" ht="15.75">
      <c r="A16" s="57">
        <v>8</v>
      </c>
      <c r="B16" s="199">
        <v>5</v>
      </c>
      <c r="C16" s="202">
        <v>2057</v>
      </c>
      <c r="D16" s="92" t="s">
        <v>181</v>
      </c>
      <c r="E16" s="58">
        <f t="shared" si="0"/>
        <v>100</v>
      </c>
      <c r="F16" s="62" t="s">
        <v>113</v>
      </c>
      <c r="G16" s="59">
        <v>15</v>
      </c>
      <c r="H16" s="60">
        <f t="shared" si="3"/>
        <v>1</v>
      </c>
      <c r="I16" s="61"/>
      <c r="J16" s="56">
        <f t="shared" si="1"/>
        <v>100.18121284185493</v>
      </c>
      <c r="K16" s="89">
        <v>100.18</v>
      </c>
      <c r="L16" s="54">
        <v>180.32</v>
      </c>
      <c r="M16" s="56"/>
      <c r="N16" s="56">
        <f t="shared" si="2"/>
        <v>1</v>
      </c>
      <c r="R16" s="44"/>
    </row>
    <row r="17" spans="1:18" ht="15.75">
      <c r="A17" s="57">
        <v>9</v>
      </c>
      <c r="B17" s="201"/>
      <c r="C17" s="204"/>
      <c r="D17" s="92" t="s">
        <v>182</v>
      </c>
      <c r="E17" s="58">
        <f t="shared" si="0"/>
        <v>80</v>
      </c>
      <c r="F17" s="62" t="s">
        <v>111</v>
      </c>
      <c r="G17" s="59">
        <v>15</v>
      </c>
      <c r="H17" s="60">
        <f t="shared" si="3"/>
        <v>1</v>
      </c>
      <c r="I17" s="61"/>
      <c r="J17" s="56">
        <f t="shared" si="1"/>
        <v>80.14497027348395</v>
      </c>
      <c r="K17" s="89">
        <v>80.14</v>
      </c>
      <c r="L17" s="54"/>
      <c r="M17" s="56"/>
      <c r="N17" s="56">
        <f t="shared" si="2"/>
        <v>0.8</v>
      </c>
      <c r="R17" s="44"/>
    </row>
    <row r="18" spans="1:14" ht="15.75">
      <c r="A18" s="57">
        <v>10</v>
      </c>
      <c r="B18" s="69">
        <v>6</v>
      </c>
      <c r="C18" s="133">
        <v>990</v>
      </c>
      <c r="D18" s="92" t="s">
        <v>189</v>
      </c>
      <c r="E18" s="58">
        <f t="shared" si="0"/>
        <v>80</v>
      </c>
      <c r="F18" s="62" t="s">
        <v>111</v>
      </c>
      <c r="G18" s="59">
        <v>15</v>
      </c>
      <c r="H18" s="60">
        <f t="shared" si="3"/>
        <v>1</v>
      </c>
      <c r="I18" s="61">
        <v>50</v>
      </c>
      <c r="J18" s="56">
        <f t="shared" si="1"/>
        <v>120.21745541022594</v>
      </c>
      <c r="K18" s="89">
        <v>120.22</v>
      </c>
      <c r="L18" s="54">
        <v>120.22</v>
      </c>
      <c r="M18" s="56"/>
      <c r="N18" s="56">
        <f t="shared" si="2"/>
        <v>1.2000000000000002</v>
      </c>
    </row>
    <row r="19" spans="1:14" ht="15.75">
      <c r="A19" s="57">
        <v>11</v>
      </c>
      <c r="B19" s="69">
        <v>7</v>
      </c>
      <c r="C19" s="133">
        <v>705</v>
      </c>
      <c r="D19" s="92" t="s">
        <v>190</v>
      </c>
      <c r="E19" s="58">
        <f t="shared" si="0"/>
        <v>80</v>
      </c>
      <c r="F19" s="62" t="s">
        <v>111</v>
      </c>
      <c r="G19" s="59">
        <v>15</v>
      </c>
      <c r="H19" s="60">
        <f t="shared" si="3"/>
        <v>1</v>
      </c>
      <c r="I19" s="61">
        <v>50</v>
      </c>
      <c r="J19" s="56">
        <f t="shared" si="1"/>
        <v>120.21745541022594</v>
      </c>
      <c r="K19" s="89">
        <v>120.22</v>
      </c>
      <c r="L19" s="54">
        <v>120.22</v>
      </c>
      <c r="M19" s="56"/>
      <c r="N19" s="56">
        <f t="shared" si="2"/>
        <v>1.2000000000000002</v>
      </c>
    </row>
    <row r="20" spans="1:14" ht="15.75">
      <c r="A20" s="57"/>
      <c r="B20" s="69"/>
      <c r="C20" s="133">
        <v>695</v>
      </c>
      <c r="D20" s="105" t="s">
        <v>272</v>
      </c>
      <c r="E20" s="58">
        <f t="shared" si="0"/>
        <v>80</v>
      </c>
      <c r="F20" s="62" t="s">
        <v>111</v>
      </c>
      <c r="G20" s="59"/>
      <c r="H20" s="60">
        <f t="shared" si="3"/>
        <v>0</v>
      </c>
      <c r="I20" s="61"/>
      <c r="J20" s="56">
        <f t="shared" si="1"/>
        <v>0</v>
      </c>
      <c r="K20" s="89">
        <v>0</v>
      </c>
      <c r="L20" s="54">
        <v>0</v>
      </c>
      <c r="M20" s="56"/>
      <c r="N20" s="56">
        <f t="shared" si="2"/>
        <v>0</v>
      </c>
    </row>
    <row r="21" spans="1:14" ht="15.75">
      <c r="A21" s="57">
        <v>12</v>
      </c>
      <c r="B21" s="199">
        <v>8</v>
      </c>
      <c r="C21" s="202">
        <v>2059</v>
      </c>
      <c r="D21" s="87" t="s">
        <v>134</v>
      </c>
      <c r="E21" s="58">
        <f t="shared" si="0"/>
        <v>80</v>
      </c>
      <c r="F21" s="62" t="s">
        <v>111</v>
      </c>
      <c r="G21" s="59">
        <v>15</v>
      </c>
      <c r="H21" s="60">
        <f t="shared" si="3"/>
        <v>1</v>
      </c>
      <c r="I21" s="61"/>
      <c r="J21" s="56">
        <f t="shared" si="1"/>
        <v>80.14497027348395</v>
      </c>
      <c r="K21" s="89">
        <v>80.14</v>
      </c>
      <c r="L21" s="54">
        <v>160.28</v>
      </c>
      <c r="M21" s="56"/>
      <c r="N21" s="56">
        <f t="shared" si="2"/>
        <v>0.8</v>
      </c>
    </row>
    <row r="22" spans="1:14" ht="15.75">
      <c r="A22" s="57">
        <v>13</v>
      </c>
      <c r="B22" s="201"/>
      <c r="C22" s="204"/>
      <c r="D22" s="92" t="s">
        <v>180</v>
      </c>
      <c r="E22" s="58">
        <f t="shared" si="0"/>
        <v>80</v>
      </c>
      <c r="F22" s="62" t="s">
        <v>111</v>
      </c>
      <c r="G22" s="59">
        <v>15</v>
      </c>
      <c r="H22" s="60">
        <f t="shared" si="3"/>
        <v>1</v>
      </c>
      <c r="I22" s="61"/>
      <c r="J22" s="56">
        <f t="shared" si="1"/>
        <v>80.14497027348395</v>
      </c>
      <c r="K22" s="89">
        <v>80.14</v>
      </c>
      <c r="L22" s="54"/>
      <c r="M22" s="56"/>
      <c r="N22" s="56">
        <f t="shared" si="2"/>
        <v>0.8</v>
      </c>
    </row>
    <row r="23" spans="1:14" ht="15.75">
      <c r="A23" s="57">
        <v>14</v>
      </c>
      <c r="B23" s="69">
        <v>9</v>
      </c>
      <c r="C23" s="133">
        <v>1523</v>
      </c>
      <c r="D23" s="92" t="s">
        <v>4</v>
      </c>
      <c r="E23" s="58">
        <f t="shared" si="0"/>
        <v>100</v>
      </c>
      <c r="F23" s="62" t="s">
        <v>113</v>
      </c>
      <c r="G23" s="59">
        <v>15</v>
      </c>
      <c r="H23" s="60">
        <f t="shared" si="3"/>
        <v>1</v>
      </c>
      <c r="I23" s="61">
        <v>50</v>
      </c>
      <c r="J23" s="56">
        <f t="shared" si="1"/>
        <v>150.2718192627824</v>
      </c>
      <c r="K23" s="89">
        <v>150.27</v>
      </c>
      <c r="L23" s="54">
        <v>150.27</v>
      </c>
      <c r="M23" s="56"/>
      <c r="N23" s="56">
        <f t="shared" si="2"/>
        <v>1.5</v>
      </c>
    </row>
    <row r="24" spans="1:14" ht="15.75">
      <c r="A24" s="57">
        <v>15</v>
      </c>
      <c r="B24" s="69">
        <v>10</v>
      </c>
      <c r="C24" s="133">
        <v>262</v>
      </c>
      <c r="D24" s="92" t="s">
        <v>191</v>
      </c>
      <c r="E24" s="58">
        <f t="shared" si="0"/>
        <v>120</v>
      </c>
      <c r="F24" s="62" t="s">
        <v>112</v>
      </c>
      <c r="G24" s="59">
        <v>15</v>
      </c>
      <c r="H24" s="60">
        <f t="shared" si="3"/>
        <v>1</v>
      </c>
      <c r="I24" s="61">
        <v>50</v>
      </c>
      <c r="J24" s="56">
        <f t="shared" si="1"/>
        <v>180.32618311533886</v>
      </c>
      <c r="K24" s="89">
        <v>180.33</v>
      </c>
      <c r="L24" s="54">
        <v>180.33</v>
      </c>
      <c r="M24" s="56"/>
      <c r="N24" s="56">
        <f t="shared" si="2"/>
        <v>1.7999999999999998</v>
      </c>
    </row>
    <row r="25" spans="1:14" ht="15.75">
      <c r="A25" s="57">
        <v>16</v>
      </c>
      <c r="B25" s="69">
        <v>11</v>
      </c>
      <c r="C25" s="133">
        <v>1338</v>
      </c>
      <c r="D25" s="92" t="s">
        <v>5</v>
      </c>
      <c r="E25" s="58">
        <f t="shared" si="0"/>
        <v>80</v>
      </c>
      <c r="F25" s="62" t="s">
        <v>111</v>
      </c>
      <c r="G25" s="59">
        <v>15</v>
      </c>
      <c r="H25" s="60">
        <f t="shared" si="3"/>
        <v>1</v>
      </c>
      <c r="I25" s="61"/>
      <c r="J25" s="56">
        <f t="shared" si="1"/>
        <v>80.14497027348395</v>
      </c>
      <c r="K25" s="89">
        <v>80.14</v>
      </c>
      <c r="L25" s="54">
        <v>80.14</v>
      </c>
      <c r="M25" s="56"/>
      <c r="N25" s="56">
        <f t="shared" si="2"/>
        <v>0.8</v>
      </c>
    </row>
    <row r="26" spans="1:14" ht="15.75">
      <c r="A26" s="57">
        <v>17</v>
      </c>
      <c r="B26" s="69">
        <v>12</v>
      </c>
      <c r="C26" s="133">
        <v>2075</v>
      </c>
      <c r="D26" s="92" t="s">
        <v>192</v>
      </c>
      <c r="E26" s="58">
        <f t="shared" si="0"/>
        <v>80</v>
      </c>
      <c r="F26" s="62" t="s">
        <v>111</v>
      </c>
      <c r="G26" s="59">
        <v>15</v>
      </c>
      <c r="H26" s="60">
        <f t="shared" si="3"/>
        <v>1</v>
      </c>
      <c r="I26" s="61">
        <v>50</v>
      </c>
      <c r="J26" s="56">
        <f t="shared" si="1"/>
        <v>120.21745541022594</v>
      </c>
      <c r="K26" s="89">
        <v>120.22</v>
      </c>
      <c r="L26" s="54">
        <v>120.22</v>
      </c>
      <c r="M26" s="56"/>
      <c r="N26" s="56">
        <f t="shared" si="2"/>
        <v>1.2000000000000002</v>
      </c>
    </row>
    <row r="27" spans="1:14" ht="15.75">
      <c r="A27" s="136"/>
      <c r="B27" s="205">
        <v>13</v>
      </c>
      <c r="C27" s="207">
        <v>2060</v>
      </c>
      <c r="D27" s="137" t="s">
        <v>303</v>
      </c>
      <c r="E27" s="58">
        <f t="shared" si="0"/>
        <v>80</v>
      </c>
      <c r="F27" s="62" t="s">
        <v>111</v>
      </c>
      <c r="G27" s="59"/>
      <c r="H27" s="60">
        <f t="shared" si="3"/>
        <v>0</v>
      </c>
      <c r="I27" s="61"/>
      <c r="J27" s="56">
        <f t="shared" si="1"/>
        <v>0</v>
      </c>
      <c r="K27" s="89">
        <v>0</v>
      </c>
      <c r="L27" s="54">
        <v>0</v>
      </c>
      <c r="M27" s="56"/>
      <c r="N27" s="56">
        <f t="shared" si="2"/>
        <v>0</v>
      </c>
    </row>
    <row r="28" spans="1:14" ht="15.75">
      <c r="A28" s="136">
        <v>18</v>
      </c>
      <c r="B28" s="206"/>
      <c r="C28" s="208"/>
      <c r="D28" s="137" t="s">
        <v>193</v>
      </c>
      <c r="E28" s="58">
        <f t="shared" si="0"/>
        <v>80</v>
      </c>
      <c r="F28" s="62" t="s">
        <v>111</v>
      </c>
      <c r="G28" s="59"/>
      <c r="H28" s="60">
        <f t="shared" si="3"/>
        <v>0</v>
      </c>
      <c r="I28" s="61"/>
      <c r="J28" s="56">
        <f t="shared" si="1"/>
        <v>0</v>
      </c>
      <c r="K28" s="89">
        <v>0</v>
      </c>
      <c r="L28" s="54"/>
      <c r="M28" s="56"/>
      <c r="N28" s="56">
        <f t="shared" si="2"/>
        <v>0</v>
      </c>
    </row>
    <row r="29" spans="1:14" ht="15.75">
      <c r="A29" s="57">
        <v>19</v>
      </c>
      <c r="B29" s="69">
        <v>14</v>
      </c>
      <c r="C29" s="133">
        <v>1343</v>
      </c>
      <c r="D29" s="92" t="s">
        <v>194</v>
      </c>
      <c r="E29" s="58">
        <f t="shared" si="0"/>
        <v>120</v>
      </c>
      <c r="F29" s="62" t="s">
        <v>112</v>
      </c>
      <c r="G29" s="59">
        <v>15</v>
      </c>
      <c r="H29" s="60">
        <f t="shared" si="3"/>
        <v>1</v>
      </c>
      <c r="I29" s="61">
        <v>50</v>
      </c>
      <c r="J29" s="56">
        <f t="shared" si="1"/>
        <v>180.32618311533886</v>
      </c>
      <c r="K29" s="89">
        <v>180.33</v>
      </c>
      <c r="L29" s="54">
        <v>180.33</v>
      </c>
      <c r="M29" s="56"/>
      <c r="N29" s="56">
        <f t="shared" si="2"/>
        <v>1.7999999999999998</v>
      </c>
    </row>
    <row r="30" spans="1:14" ht="15.75">
      <c r="A30" s="136">
        <v>20</v>
      </c>
      <c r="B30" s="110">
        <v>15</v>
      </c>
      <c r="C30" s="138">
        <v>671</v>
      </c>
      <c r="D30" s="137" t="s">
        <v>229</v>
      </c>
      <c r="E30" s="58">
        <f t="shared" si="0"/>
        <v>80</v>
      </c>
      <c r="F30" s="62" t="s">
        <v>111</v>
      </c>
      <c r="G30" s="59"/>
      <c r="H30" s="60">
        <f t="shared" si="3"/>
        <v>0</v>
      </c>
      <c r="I30" s="61">
        <v>50</v>
      </c>
      <c r="J30" s="56">
        <f t="shared" si="1"/>
        <v>0</v>
      </c>
      <c r="K30" s="89">
        <v>0</v>
      </c>
      <c r="L30" s="54">
        <v>0</v>
      </c>
      <c r="M30" s="56"/>
      <c r="N30" s="56">
        <f t="shared" si="2"/>
        <v>0</v>
      </c>
    </row>
    <row r="31" spans="1:14" ht="15.75">
      <c r="A31" s="57">
        <v>21</v>
      </c>
      <c r="B31" s="69">
        <v>16</v>
      </c>
      <c r="C31" s="133">
        <v>578</v>
      </c>
      <c r="D31" s="92" t="s">
        <v>195</v>
      </c>
      <c r="E31" s="58">
        <f t="shared" si="0"/>
        <v>120</v>
      </c>
      <c r="F31" s="62" t="s">
        <v>112</v>
      </c>
      <c r="G31" s="59">
        <v>15</v>
      </c>
      <c r="H31" s="60">
        <f t="shared" si="3"/>
        <v>1</v>
      </c>
      <c r="I31" s="61"/>
      <c r="J31" s="56">
        <f t="shared" si="1"/>
        <v>120.21745541022591</v>
      </c>
      <c r="K31" s="89">
        <v>120.22</v>
      </c>
      <c r="L31" s="54">
        <v>120.22</v>
      </c>
      <c r="M31" s="56"/>
      <c r="N31" s="56">
        <f t="shared" si="2"/>
        <v>1.2</v>
      </c>
    </row>
    <row r="32" spans="1:14" ht="15.75">
      <c r="A32" s="57">
        <v>22</v>
      </c>
      <c r="B32" s="69">
        <v>17</v>
      </c>
      <c r="C32" s="133">
        <v>978</v>
      </c>
      <c r="D32" s="92" t="s">
        <v>196</v>
      </c>
      <c r="E32" s="58">
        <f t="shared" si="0"/>
        <v>120</v>
      </c>
      <c r="F32" s="62" t="s">
        <v>112</v>
      </c>
      <c r="G32" s="59">
        <v>15</v>
      </c>
      <c r="H32" s="60">
        <f t="shared" si="3"/>
        <v>1</v>
      </c>
      <c r="I32" s="61"/>
      <c r="J32" s="56">
        <f t="shared" si="1"/>
        <v>120.21745541022591</v>
      </c>
      <c r="K32" s="89">
        <v>120.22</v>
      </c>
      <c r="L32" s="54">
        <v>120.22</v>
      </c>
      <c r="M32" s="56"/>
      <c r="N32" s="56">
        <f t="shared" si="2"/>
        <v>1.2</v>
      </c>
    </row>
    <row r="33" spans="1:18" ht="15.75">
      <c r="A33" s="57">
        <v>23</v>
      </c>
      <c r="B33" s="69">
        <v>18</v>
      </c>
      <c r="C33" s="133">
        <v>2151</v>
      </c>
      <c r="D33" s="92" t="s">
        <v>6</v>
      </c>
      <c r="E33" s="58">
        <f t="shared" si="0"/>
        <v>80</v>
      </c>
      <c r="F33" s="62" t="s">
        <v>111</v>
      </c>
      <c r="G33" s="59">
        <v>15</v>
      </c>
      <c r="H33" s="60">
        <f t="shared" si="3"/>
        <v>1</v>
      </c>
      <c r="I33" s="61"/>
      <c r="J33" s="56">
        <f t="shared" si="1"/>
        <v>80.14497027348395</v>
      </c>
      <c r="K33" s="89">
        <v>80.14</v>
      </c>
      <c r="L33" s="54">
        <v>80.14</v>
      </c>
      <c r="M33" s="56"/>
      <c r="N33" s="56">
        <f t="shared" si="2"/>
        <v>0.8</v>
      </c>
      <c r="R33" s="44"/>
    </row>
    <row r="34" spans="1:14" ht="15.75">
      <c r="A34" s="57">
        <v>24</v>
      </c>
      <c r="B34" s="199">
        <v>19</v>
      </c>
      <c r="C34" s="202">
        <v>2426</v>
      </c>
      <c r="D34" s="94" t="s">
        <v>155</v>
      </c>
      <c r="E34" s="58">
        <f t="shared" si="0"/>
        <v>80</v>
      </c>
      <c r="F34" s="62" t="s">
        <v>111</v>
      </c>
      <c r="G34" s="59">
        <v>15</v>
      </c>
      <c r="H34" s="60">
        <f t="shared" si="3"/>
        <v>1</v>
      </c>
      <c r="I34" s="61"/>
      <c r="J34" s="56">
        <f t="shared" si="1"/>
        <v>80.14497027348395</v>
      </c>
      <c r="K34" s="89">
        <v>80.14</v>
      </c>
      <c r="L34" s="54">
        <v>160.28</v>
      </c>
      <c r="M34" s="56"/>
      <c r="N34" s="56">
        <f t="shared" si="2"/>
        <v>0.8</v>
      </c>
    </row>
    <row r="35" spans="1:18" ht="15.75">
      <c r="A35" s="57">
        <v>25</v>
      </c>
      <c r="B35" s="200"/>
      <c r="C35" s="204"/>
      <c r="D35" s="95" t="s">
        <v>164</v>
      </c>
      <c r="E35" s="58">
        <f t="shared" si="0"/>
        <v>80</v>
      </c>
      <c r="F35" s="62" t="s">
        <v>111</v>
      </c>
      <c r="G35" s="59">
        <v>15</v>
      </c>
      <c r="H35" s="60">
        <f t="shared" si="3"/>
        <v>1</v>
      </c>
      <c r="I35" s="61"/>
      <c r="J35" s="56">
        <f t="shared" si="1"/>
        <v>80.14497027348395</v>
      </c>
      <c r="K35" s="89">
        <v>80.14</v>
      </c>
      <c r="L35" s="54"/>
      <c r="M35" s="56"/>
      <c r="N35" s="56">
        <f t="shared" si="2"/>
        <v>0.8</v>
      </c>
      <c r="R35" s="44"/>
    </row>
    <row r="36" spans="1:14" ht="15.75">
      <c r="A36" s="57">
        <v>26</v>
      </c>
      <c r="B36" s="69">
        <v>20</v>
      </c>
      <c r="C36" s="133">
        <v>573</v>
      </c>
      <c r="D36" s="92" t="s">
        <v>197</v>
      </c>
      <c r="E36" s="58">
        <f t="shared" si="0"/>
        <v>120</v>
      </c>
      <c r="F36" s="62" t="s">
        <v>112</v>
      </c>
      <c r="G36" s="59">
        <v>15</v>
      </c>
      <c r="H36" s="60">
        <f t="shared" si="3"/>
        <v>1</v>
      </c>
      <c r="I36" s="61"/>
      <c r="J36" s="56">
        <f t="shared" si="1"/>
        <v>120.21745541022591</v>
      </c>
      <c r="K36" s="89">
        <v>120.22</v>
      </c>
      <c r="L36" s="54">
        <v>120.22</v>
      </c>
      <c r="M36" s="56"/>
      <c r="N36" s="56">
        <f t="shared" si="2"/>
        <v>1.2</v>
      </c>
    </row>
    <row r="37" spans="1:14" ht="15.75">
      <c r="A37" s="57">
        <v>27</v>
      </c>
      <c r="B37" s="69">
        <v>21</v>
      </c>
      <c r="C37" s="133">
        <v>1742</v>
      </c>
      <c r="D37" s="92" t="s">
        <v>198</v>
      </c>
      <c r="E37" s="58">
        <f t="shared" si="0"/>
        <v>80</v>
      </c>
      <c r="F37" s="62" t="s">
        <v>111</v>
      </c>
      <c r="G37" s="59">
        <v>15</v>
      </c>
      <c r="H37" s="60">
        <f t="shared" si="3"/>
        <v>1</v>
      </c>
      <c r="I37" s="61">
        <v>50</v>
      </c>
      <c r="J37" s="56">
        <f t="shared" si="1"/>
        <v>120.21745541022594</v>
      </c>
      <c r="K37" s="89">
        <v>120.22</v>
      </c>
      <c r="L37" s="54">
        <v>120.22</v>
      </c>
      <c r="M37" s="56"/>
      <c r="N37" s="56">
        <f t="shared" si="2"/>
        <v>1.2000000000000002</v>
      </c>
    </row>
    <row r="38" spans="1:14" ht="15.75">
      <c r="A38" s="57">
        <v>28</v>
      </c>
      <c r="B38" s="69">
        <v>22</v>
      </c>
      <c r="C38" s="133">
        <v>609</v>
      </c>
      <c r="D38" s="92" t="s">
        <v>199</v>
      </c>
      <c r="E38" s="58">
        <f t="shared" si="0"/>
        <v>100</v>
      </c>
      <c r="F38" s="62" t="s">
        <v>113</v>
      </c>
      <c r="G38" s="59">
        <v>15</v>
      </c>
      <c r="H38" s="60">
        <f t="shared" si="3"/>
        <v>1</v>
      </c>
      <c r="I38" s="61"/>
      <c r="J38" s="56">
        <f t="shared" si="1"/>
        <v>100.18121284185493</v>
      </c>
      <c r="K38" s="89">
        <v>100.18</v>
      </c>
      <c r="L38" s="54">
        <v>100.18</v>
      </c>
      <c r="M38" s="56"/>
      <c r="N38" s="56">
        <f t="shared" si="2"/>
        <v>1</v>
      </c>
    </row>
    <row r="39" spans="1:14" ht="15.75">
      <c r="A39" s="57">
        <v>29</v>
      </c>
      <c r="B39" s="69">
        <v>23</v>
      </c>
      <c r="C39" s="133">
        <v>1161</v>
      </c>
      <c r="D39" s="92" t="s">
        <v>228</v>
      </c>
      <c r="E39" s="58">
        <f t="shared" si="0"/>
        <v>80</v>
      </c>
      <c r="F39" s="62" t="s">
        <v>111</v>
      </c>
      <c r="G39" s="59">
        <v>15</v>
      </c>
      <c r="H39" s="60">
        <f t="shared" si="3"/>
        <v>1</v>
      </c>
      <c r="I39" s="61">
        <v>50</v>
      </c>
      <c r="J39" s="56">
        <f t="shared" si="1"/>
        <v>120.21745541022594</v>
      </c>
      <c r="K39" s="89">
        <v>120.22</v>
      </c>
      <c r="L39" s="54">
        <v>120.22</v>
      </c>
      <c r="M39" s="56"/>
      <c r="N39" s="56">
        <f t="shared" si="2"/>
        <v>1.2000000000000002</v>
      </c>
    </row>
    <row r="40" spans="1:14" ht="15.75">
      <c r="A40" s="57">
        <v>30</v>
      </c>
      <c r="B40" s="199">
        <v>24</v>
      </c>
      <c r="C40" s="202">
        <v>1270</v>
      </c>
      <c r="D40" s="92" t="s">
        <v>7</v>
      </c>
      <c r="E40" s="58">
        <f t="shared" si="0"/>
        <v>100</v>
      </c>
      <c r="F40" s="62" t="s">
        <v>113</v>
      </c>
      <c r="G40" s="59">
        <v>15</v>
      </c>
      <c r="H40" s="60">
        <f t="shared" si="3"/>
        <v>1</v>
      </c>
      <c r="I40" s="61"/>
      <c r="J40" s="56">
        <f t="shared" si="1"/>
        <v>100.18121284185493</v>
      </c>
      <c r="K40" s="89">
        <v>100.18</v>
      </c>
      <c r="L40" s="54">
        <v>180.32</v>
      </c>
      <c r="M40" s="56"/>
      <c r="N40" s="56">
        <f t="shared" si="2"/>
        <v>1</v>
      </c>
    </row>
    <row r="41" spans="1:14" ht="15.75">
      <c r="A41" s="57">
        <v>31</v>
      </c>
      <c r="B41" s="200"/>
      <c r="C41" s="203"/>
      <c r="D41" s="92" t="s">
        <v>179</v>
      </c>
      <c r="E41" s="58">
        <f t="shared" si="0"/>
        <v>80</v>
      </c>
      <c r="F41" s="62" t="s">
        <v>111</v>
      </c>
      <c r="G41" s="59">
        <v>15</v>
      </c>
      <c r="H41" s="60">
        <f t="shared" si="3"/>
        <v>1</v>
      </c>
      <c r="I41" s="61"/>
      <c r="J41" s="56">
        <f t="shared" si="1"/>
        <v>80.14497027348395</v>
      </c>
      <c r="K41" s="89">
        <v>80.14</v>
      </c>
      <c r="L41" s="54"/>
      <c r="M41" s="56"/>
      <c r="N41" s="56">
        <f t="shared" si="2"/>
        <v>0.8</v>
      </c>
    </row>
    <row r="42" spans="1:14" ht="15.75">
      <c r="A42" s="57">
        <v>32</v>
      </c>
      <c r="B42" s="69">
        <v>25</v>
      </c>
      <c r="C42" s="133">
        <v>1745</v>
      </c>
      <c r="D42" s="92" t="s">
        <v>200</v>
      </c>
      <c r="E42" s="58">
        <f t="shared" si="0"/>
        <v>100</v>
      </c>
      <c r="F42" s="62" t="s">
        <v>113</v>
      </c>
      <c r="G42" s="59">
        <v>15</v>
      </c>
      <c r="H42" s="60">
        <f t="shared" si="3"/>
        <v>1</v>
      </c>
      <c r="I42" s="61">
        <v>50</v>
      </c>
      <c r="J42" s="56">
        <f t="shared" si="1"/>
        <v>150.2718192627824</v>
      </c>
      <c r="K42" s="89">
        <v>150.27</v>
      </c>
      <c r="L42" s="54">
        <v>150.27</v>
      </c>
      <c r="M42" s="56"/>
      <c r="N42" s="56">
        <f t="shared" si="2"/>
        <v>1.5</v>
      </c>
    </row>
    <row r="43" spans="1:14" ht="15.75">
      <c r="A43" s="57">
        <v>33</v>
      </c>
      <c r="B43" s="69">
        <v>26</v>
      </c>
      <c r="C43" s="133">
        <v>762</v>
      </c>
      <c r="D43" s="92" t="s">
        <v>201</v>
      </c>
      <c r="E43" s="58">
        <f t="shared" si="0"/>
        <v>80</v>
      </c>
      <c r="F43" s="62" t="s">
        <v>111</v>
      </c>
      <c r="G43" s="59">
        <v>15</v>
      </c>
      <c r="H43" s="60">
        <f t="shared" si="3"/>
        <v>1</v>
      </c>
      <c r="I43" s="61"/>
      <c r="J43" s="56">
        <f t="shared" si="1"/>
        <v>80.14497027348395</v>
      </c>
      <c r="K43" s="89">
        <v>80.14</v>
      </c>
      <c r="L43" s="54">
        <v>80.14</v>
      </c>
      <c r="M43" s="56"/>
      <c r="N43" s="56">
        <f t="shared" si="2"/>
        <v>0.8</v>
      </c>
    </row>
    <row r="44" spans="1:14" ht="15.75">
      <c r="A44" s="57">
        <v>34</v>
      </c>
      <c r="B44" s="69">
        <v>27</v>
      </c>
      <c r="C44" s="133">
        <v>1349</v>
      </c>
      <c r="D44" s="92" t="s">
        <v>202</v>
      </c>
      <c r="E44" s="58">
        <f t="shared" si="0"/>
        <v>100</v>
      </c>
      <c r="F44" s="62" t="s">
        <v>113</v>
      </c>
      <c r="G44" s="59">
        <v>15</v>
      </c>
      <c r="H44" s="60">
        <f t="shared" si="3"/>
        <v>1</v>
      </c>
      <c r="I44" s="61">
        <v>50</v>
      </c>
      <c r="J44" s="56">
        <f t="shared" si="1"/>
        <v>150.2718192627824</v>
      </c>
      <c r="K44" s="89">
        <v>150.27</v>
      </c>
      <c r="L44" s="54">
        <v>150.27</v>
      </c>
      <c r="M44" s="56"/>
      <c r="N44" s="56">
        <f t="shared" si="2"/>
        <v>1.5</v>
      </c>
    </row>
    <row r="45" spans="1:14" ht="15.75">
      <c r="A45" s="57">
        <v>35</v>
      </c>
      <c r="B45" s="69">
        <v>28</v>
      </c>
      <c r="C45" s="133">
        <v>1522</v>
      </c>
      <c r="D45" s="92" t="s">
        <v>203</v>
      </c>
      <c r="E45" s="58">
        <f t="shared" si="0"/>
        <v>80</v>
      </c>
      <c r="F45" s="62" t="s">
        <v>111</v>
      </c>
      <c r="G45" s="59">
        <v>15</v>
      </c>
      <c r="H45" s="60">
        <f t="shared" si="3"/>
        <v>1</v>
      </c>
      <c r="I45" s="61">
        <v>50</v>
      </c>
      <c r="J45" s="56">
        <f t="shared" si="1"/>
        <v>120.21745541022594</v>
      </c>
      <c r="K45" s="89">
        <v>120.22</v>
      </c>
      <c r="L45" s="54">
        <v>120.22</v>
      </c>
      <c r="M45" s="56"/>
      <c r="N45" s="56">
        <f t="shared" si="2"/>
        <v>1.2000000000000002</v>
      </c>
    </row>
    <row r="46" spans="1:14" ht="15.75">
      <c r="A46" s="57">
        <v>36</v>
      </c>
      <c r="B46" s="69">
        <v>29</v>
      </c>
      <c r="C46" s="133">
        <v>802</v>
      </c>
      <c r="D46" s="92" t="s">
        <v>204</v>
      </c>
      <c r="E46" s="58">
        <f t="shared" si="0"/>
        <v>80</v>
      </c>
      <c r="F46" s="62" t="s">
        <v>111</v>
      </c>
      <c r="G46" s="59">
        <v>15</v>
      </c>
      <c r="H46" s="60">
        <f t="shared" si="3"/>
        <v>1</v>
      </c>
      <c r="I46" s="61">
        <v>50</v>
      </c>
      <c r="J46" s="56">
        <f t="shared" si="1"/>
        <v>120.21745541022594</v>
      </c>
      <c r="K46" s="89">
        <v>120.22</v>
      </c>
      <c r="L46" s="54">
        <v>120.22</v>
      </c>
      <c r="M46" s="56"/>
      <c r="N46" s="56">
        <f t="shared" si="2"/>
        <v>1.2000000000000002</v>
      </c>
    </row>
    <row r="47" spans="1:14" ht="15.75">
      <c r="A47" s="57">
        <v>37</v>
      </c>
      <c r="B47" s="69">
        <v>30</v>
      </c>
      <c r="C47" s="133">
        <v>1350</v>
      </c>
      <c r="D47" s="92" t="s">
        <v>205</v>
      </c>
      <c r="E47" s="58">
        <f t="shared" si="0"/>
        <v>80</v>
      </c>
      <c r="F47" s="62" t="s">
        <v>111</v>
      </c>
      <c r="G47" s="59">
        <v>15</v>
      </c>
      <c r="H47" s="60">
        <f t="shared" si="3"/>
        <v>1</v>
      </c>
      <c r="I47" s="61">
        <v>50</v>
      </c>
      <c r="J47" s="56">
        <f t="shared" si="1"/>
        <v>120.21745541022594</v>
      </c>
      <c r="K47" s="89">
        <v>120.22</v>
      </c>
      <c r="L47" s="54">
        <v>120.22</v>
      </c>
      <c r="M47" s="56"/>
      <c r="N47" s="56">
        <f t="shared" si="2"/>
        <v>1.2000000000000002</v>
      </c>
    </row>
    <row r="48" spans="1:14" ht="15.75">
      <c r="A48" s="57">
        <v>38</v>
      </c>
      <c r="B48" s="69">
        <v>31</v>
      </c>
      <c r="C48" s="133">
        <v>1084</v>
      </c>
      <c r="D48" s="92" t="s">
        <v>206</v>
      </c>
      <c r="E48" s="58">
        <f t="shared" si="0"/>
        <v>120</v>
      </c>
      <c r="F48" s="62" t="s">
        <v>112</v>
      </c>
      <c r="G48" s="59">
        <v>15</v>
      </c>
      <c r="H48" s="60">
        <f t="shared" si="3"/>
        <v>1</v>
      </c>
      <c r="I48" s="61"/>
      <c r="J48" s="56">
        <f t="shared" si="1"/>
        <v>120.21745541022591</v>
      </c>
      <c r="K48" s="89">
        <v>120.22</v>
      </c>
      <c r="L48" s="54">
        <v>120.22</v>
      </c>
      <c r="M48" s="56"/>
      <c r="N48" s="56">
        <f t="shared" si="2"/>
        <v>1.2</v>
      </c>
    </row>
    <row r="49" spans="1:14" ht="15.75">
      <c r="A49" s="57">
        <v>39</v>
      </c>
      <c r="B49" s="69">
        <v>32</v>
      </c>
      <c r="C49" s="133">
        <v>1134</v>
      </c>
      <c r="D49" s="92" t="s">
        <v>207</v>
      </c>
      <c r="E49" s="58">
        <f t="shared" si="0"/>
        <v>80</v>
      </c>
      <c r="F49" s="62" t="s">
        <v>111</v>
      </c>
      <c r="G49" s="59">
        <v>15</v>
      </c>
      <c r="H49" s="60">
        <f t="shared" si="3"/>
        <v>1</v>
      </c>
      <c r="I49" s="61">
        <v>50</v>
      </c>
      <c r="J49" s="56">
        <f t="shared" si="1"/>
        <v>120.21745541022594</v>
      </c>
      <c r="K49" s="89">
        <v>120.22</v>
      </c>
      <c r="L49" s="54">
        <v>120.22</v>
      </c>
      <c r="M49" s="56"/>
      <c r="N49" s="56">
        <f t="shared" si="2"/>
        <v>1.2000000000000002</v>
      </c>
    </row>
    <row r="50" spans="1:14" ht="15.75">
      <c r="A50" s="57">
        <v>40</v>
      </c>
      <c r="B50" s="69">
        <v>33</v>
      </c>
      <c r="C50" s="133">
        <v>672</v>
      </c>
      <c r="D50" s="92" t="s">
        <v>208</v>
      </c>
      <c r="E50" s="58">
        <f t="shared" si="0"/>
        <v>80</v>
      </c>
      <c r="F50" s="62" t="s">
        <v>111</v>
      </c>
      <c r="G50" s="59">
        <v>15</v>
      </c>
      <c r="H50" s="60">
        <f t="shared" si="3"/>
        <v>1</v>
      </c>
      <c r="I50" s="61"/>
      <c r="J50" s="56">
        <f t="shared" si="1"/>
        <v>80.14497027348395</v>
      </c>
      <c r="K50" s="89">
        <v>80.14</v>
      </c>
      <c r="L50" s="54">
        <v>80.14</v>
      </c>
      <c r="M50" s="56"/>
      <c r="N50" s="56">
        <f t="shared" si="2"/>
        <v>0.8</v>
      </c>
    </row>
    <row r="51" spans="1:14" ht="15.75">
      <c r="A51" s="57">
        <v>41</v>
      </c>
      <c r="B51" s="69">
        <v>34</v>
      </c>
      <c r="C51" s="133">
        <v>2148</v>
      </c>
      <c r="D51" s="92" t="s">
        <v>209</v>
      </c>
      <c r="E51" s="58">
        <f t="shared" si="0"/>
        <v>80</v>
      </c>
      <c r="F51" s="62" t="s">
        <v>111</v>
      </c>
      <c r="G51" s="59">
        <v>15</v>
      </c>
      <c r="H51" s="60">
        <f t="shared" si="3"/>
        <v>1</v>
      </c>
      <c r="I51" s="61">
        <v>50</v>
      </c>
      <c r="J51" s="56">
        <f t="shared" si="1"/>
        <v>120.21745541022594</v>
      </c>
      <c r="K51" s="89">
        <v>120.22</v>
      </c>
      <c r="L51" s="54">
        <v>120.22</v>
      </c>
      <c r="M51" s="56"/>
      <c r="N51" s="56">
        <f t="shared" si="2"/>
        <v>1.2000000000000002</v>
      </c>
    </row>
    <row r="52" spans="1:14" ht="15.75">
      <c r="A52" s="57">
        <v>42</v>
      </c>
      <c r="B52" s="69">
        <v>35</v>
      </c>
      <c r="C52" s="133">
        <v>1468</v>
      </c>
      <c r="D52" s="92" t="s">
        <v>227</v>
      </c>
      <c r="E52" s="58">
        <f t="shared" si="0"/>
        <v>80</v>
      </c>
      <c r="F52" s="62" t="s">
        <v>111</v>
      </c>
      <c r="G52" s="59">
        <v>15</v>
      </c>
      <c r="H52" s="60">
        <f t="shared" si="3"/>
        <v>1</v>
      </c>
      <c r="I52" s="61"/>
      <c r="J52" s="56">
        <f t="shared" si="1"/>
        <v>80.14497027348395</v>
      </c>
      <c r="K52" s="89">
        <v>80.14</v>
      </c>
      <c r="L52" s="54">
        <v>80.14</v>
      </c>
      <c r="M52" s="56"/>
      <c r="N52" s="56">
        <f t="shared" si="2"/>
        <v>0.8</v>
      </c>
    </row>
    <row r="53" spans="1:18" ht="15.75">
      <c r="A53" s="57">
        <v>43</v>
      </c>
      <c r="B53" s="69">
        <v>36</v>
      </c>
      <c r="C53" s="133">
        <v>1054</v>
      </c>
      <c r="D53" s="92" t="s">
        <v>210</v>
      </c>
      <c r="E53" s="58">
        <f t="shared" si="0"/>
        <v>80</v>
      </c>
      <c r="F53" s="62" t="s">
        <v>111</v>
      </c>
      <c r="G53" s="59">
        <v>15</v>
      </c>
      <c r="H53" s="60">
        <f t="shared" si="3"/>
        <v>1</v>
      </c>
      <c r="I53" s="61">
        <v>50</v>
      </c>
      <c r="J53" s="56">
        <f t="shared" si="1"/>
        <v>120.21745541022594</v>
      </c>
      <c r="K53" s="89">
        <v>120.22</v>
      </c>
      <c r="L53" s="54">
        <v>120.22</v>
      </c>
      <c r="M53" s="56"/>
      <c r="N53" s="56">
        <f t="shared" si="2"/>
        <v>1.2000000000000002</v>
      </c>
      <c r="R53" s="44"/>
    </row>
    <row r="54" spans="1:14" ht="15.75">
      <c r="A54" s="57">
        <v>44</v>
      </c>
      <c r="B54" s="69">
        <v>37</v>
      </c>
      <c r="C54" s="133">
        <v>1050</v>
      </c>
      <c r="D54" s="88" t="s">
        <v>211</v>
      </c>
      <c r="E54" s="58">
        <f t="shared" si="0"/>
        <v>80</v>
      </c>
      <c r="F54" s="62" t="s">
        <v>111</v>
      </c>
      <c r="G54" s="59">
        <v>15</v>
      </c>
      <c r="H54" s="60">
        <f t="shared" si="3"/>
        <v>1</v>
      </c>
      <c r="I54" s="61">
        <v>50</v>
      </c>
      <c r="J54" s="56">
        <f t="shared" si="1"/>
        <v>120.21745541022594</v>
      </c>
      <c r="K54" s="89">
        <v>120.22</v>
      </c>
      <c r="L54" s="54">
        <v>120.22</v>
      </c>
      <c r="M54" s="56"/>
      <c r="N54" s="56">
        <f t="shared" si="2"/>
        <v>1.2000000000000002</v>
      </c>
    </row>
    <row r="55" spans="1:14" ht="15.75">
      <c r="A55" s="57">
        <v>45</v>
      </c>
      <c r="B55" s="69">
        <v>38</v>
      </c>
      <c r="C55" s="147">
        <v>1872</v>
      </c>
      <c r="D55" s="92" t="s">
        <v>226</v>
      </c>
      <c r="E55" s="58">
        <f t="shared" si="0"/>
        <v>80</v>
      </c>
      <c r="F55" s="62" t="s">
        <v>111</v>
      </c>
      <c r="G55" s="59">
        <v>15</v>
      </c>
      <c r="H55" s="60">
        <f t="shared" si="3"/>
        <v>1</v>
      </c>
      <c r="I55" s="61"/>
      <c r="J55" s="56">
        <f t="shared" si="1"/>
        <v>80.14497027348395</v>
      </c>
      <c r="K55" s="89">
        <v>80.14</v>
      </c>
      <c r="L55" s="54">
        <v>80.14</v>
      </c>
      <c r="M55" s="56"/>
      <c r="N55" s="56">
        <f t="shared" si="2"/>
        <v>0.8</v>
      </c>
    </row>
    <row r="56" spans="1:14" ht="15.75">
      <c r="A56" s="57">
        <v>46</v>
      </c>
      <c r="B56" s="69">
        <v>39</v>
      </c>
      <c r="C56" s="133">
        <v>1273</v>
      </c>
      <c r="D56" s="92" t="s">
        <v>212</v>
      </c>
      <c r="E56" s="58">
        <f t="shared" si="0"/>
        <v>80</v>
      </c>
      <c r="F56" s="62" t="s">
        <v>111</v>
      </c>
      <c r="G56" s="59">
        <v>15</v>
      </c>
      <c r="H56" s="60">
        <f t="shared" si="3"/>
        <v>1</v>
      </c>
      <c r="I56" s="61">
        <v>50</v>
      </c>
      <c r="J56" s="56">
        <f t="shared" si="1"/>
        <v>120.21745541022594</v>
      </c>
      <c r="K56" s="89">
        <v>120.22</v>
      </c>
      <c r="L56" s="54">
        <v>120.22</v>
      </c>
      <c r="M56" s="56"/>
      <c r="N56" s="56">
        <f t="shared" si="2"/>
        <v>1.2000000000000002</v>
      </c>
    </row>
    <row r="57" spans="1:14" ht="15.75">
      <c r="A57" s="57">
        <v>47</v>
      </c>
      <c r="B57" s="69">
        <v>40</v>
      </c>
      <c r="C57" s="133">
        <v>1744</v>
      </c>
      <c r="D57" s="92" t="s">
        <v>213</v>
      </c>
      <c r="E57" s="58">
        <f t="shared" si="0"/>
        <v>100</v>
      </c>
      <c r="F57" s="62" t="s">
        <v>113</v>
      </c>
      <c r="G57" s="59">
        <v>15</v>
      </c>
      <c r="H57" s="60">
        <f t="shared" si="3"/>
        <v>1</v>
      </c>
      <c r="I57" s="61"/>
      <c r="J57" s="56">
        <f t="shared" si="1"/>
        <v>100.18121284185493</v>
      </c>
      <c r="K57" s="89">
        <v>100.18</v>
      </c>
      <c r="L57" s="54">
        <v>100.18</v>
      </c>
      <c r="M57" s="56"/>
      <c r="N57" s="56">
        <f t="shared" si="2"/>
        <v>1</v>
      </c>
    </row>
    <row r="58" spans="1:14" ht="15.75">
      <c r="A58" s="57">
        <v>48</v>
      </c>
      <c r="B58" s="199">
        <v>41</v>
      </c>
      <c r="C58" s="202">
        <v>1274</v>
      </c>
      <c r="D58" s="92" t="s">
        <v>214</v>
      </c>
      <c r="E58" s="58">
        <f t="shared" si="0"/>
        <v>80</v>
      </c>
      <c r="F58" s="62" t="s">
        <v>111</v>
      </c>
      <c r="G58" s="59">
        <v>15</v>
      </c>
      <c r="H58" s="60">
        <f t="shared" si="3"/>
        <v>1</v>
      </c>
      <c r="I58" s="61">
        <v>50</v>
      </c>
      <c r="J58" s="56">
        <f t="shared" si="1"/>
        <v>120.21745541022594</v>
      </c>
      <c r="K58" s="89">
        <v>120.22</v>
      </c>
      <c r="L58" s="54">
        <v>240.44</v>
      </c>
      <c r="M58" s="56"/>
      <c r="N58" s="56">
        <f t="shared" si="2"/>
        <v>1.2000000000000002</v>
      </c>
    </row>
    <row r="59" spans="1:18" ht="15.75">
      <c r="A59" s="57">
        <v>49</v>
      </c>
      <c r="B59" s="201"/>
      <c r="C59" s="204"/>
      <c r="D59" s="92" t="s">
        <v>215</v>
      </c>
      <c r="E59" s="58">
        <f t="shared" si="0"/>
        <v>80</v>
      </c>
      <c r="F59" s="62" t="s">
        <v>111</v>
      </c>
      <c r="G59" s="59">
        <v>15</v>
      </c>
      <c r="H59" s="60">
        <f t="shared" si="3"/>
        <v>1</v>
      </c>
      <c r="I59" s="61">
        <v>50</v>
      </c>
      <c r="J59" s="56">
        <f t="shared" si="1"/>
        <v>120.21745541022594</v>
      </c>
      <c r="K59" s="89">
        <v>120.22</v>
      </c>
      <c r="L59" s="54"/>
      <c r="M59" s="56"/>
      <c r="N59" s="56">
        <f t="shared" si="2"/>
        <v>1.2000000000000002</v>
      </c>
      <c r="R59" s="44"/>
    </row>
    <row r="60" spans="1:14" ht="15.75">
      <c r="A60" s="136">
        <v>50</v>
      </c>
      <c r="B60" s="205">
        <v>42</v>
      </c>
      <c r="C60" s="207">
        <v>2073</v>
      </c>
      <c r="D60" s="139" t="s">
        <v>8</v>
      </c>
      <c r="E60" s="58">
        <f t="shared" si="0"/>
        <v>80</v>
      </c>
      <c r="F60" s="62" t="s">
        <v>111</v>
      </c>
      <c r="G60" s="59"/>
      <c r="H60" s="60">
        <f t="shared" si="3"/>
        <v>0</v>
      </c>
      <c r="I60" s="61">
        <v>50</v>
      </c>
      <c r="J60" s="56">
        <f t="shared" si="1"/>
        <v>0</v>
      </c>
      <c r="K60" s="89">
        <v>0</v>
      </c>
      <c r="L60" s="54">
        <v>0</v>
      </c>
      <c r="M60" s="56"/>
      <c r="N60" s="56">
        <f t="shared" si="2"/>
        <v>0</v>
      </c>
    </row>
    <row r="61" spans="1:14" ht="15.75">
      <c r="A61" s="136">
        <v>51</v>
      </c>
      <c r="B61" s="206"/>
      <c r="C61" s="208"/>
      <c r="D61" s="139" t="s">
        <v>156</v>
      </c>
      <c r="E61" s="58">
        <f t="shared" si="0"/>
        <v>80</v>
      </c>
      <c r="F61" s="62" t="s">
        <v>111</v>
      </c>
      <c r="G61" s="59"/>
      <c r="H61" s="60">
        <f t="shared" si="3"/>
        <v>0</v>
      </c>
      <c r="I61" s="61">
        <v>50</v>
      </c>
      <c r="J61" s="56">
        <f t="shared" si="1"/>
        <v>0</v>
      </c>
      <c r="K61" s="89">
        <v>0</v>
      </c>
      <c r="L61" s="54"/>
      <c r="M61" s="56"/>
      <c r="N61" s="56">
        <f t="shared" si="2"/>
        <v>0</v>
      </c>
    </row>
    <row r="62" spans="1:14" ht="15.75">
      <c r="A62" s="57">
        <v>52</v>
      </c>
      <c r="B62" s="199">
        <v>43</v>
      </c>
      <c r="C62" s="202">
        <v>973</v>
      </c>
      <c r="D62" s="88" t="s">
        <v>9</v>
      </c>
      <c r="E62" s="58">
        <f t="shared" si="0"/>
        <v>120</v>
      </c>
      <c r="F62" s="62" t="s">
        <v>112</v>
      </c>
      <c r="G62" s="59">
        <v>15</v>
      </c>
      <c r="H62" s="60">
        <f t="shared" si="3"/>
        <v>1</v>
      </c>
      <c r="I62" s="61"/>
      <c r="J62" s="56">
        <f t="shared" si="1"/>
        <v>120.21745541022591</v>
      </c>
      <c r="K62" s="89">
        <v>120.22</v>
      </c>
      <c r="L62" s="54">
        <v>300.54</v>
      </c>
      <c r="M62" s="56"/>
      <c r="N62" s="56">
        <f t="shared" si="2"/>
        <v>1.2</v>
      </c>
    </row>
    <row r="63" spans="1:14" ht="15.75">
      <c r="A63" s="57">
        <v>53</v>
      </c>
      <c r="B63" s="200"/>
      <c r="C63" s="203"/>
      <c r="D63" s="88" t="s">
        <v>178</v>
      </c>
      <c r="E63" s="58">
        <f t="shared" si="0"/>
        <v>80</v>
      </c>
      <c r="F63" s="62" t="s">
        <v>111</v>
      </c>
      <c r="G63" s="59">
        <v>15</v>
      </c>
      <c r="H63" s="60">
        <f t="shared" si="3"/>
        <v>1</v>
      </c>
      <c r="I63" s="61"/>
      <c r="J63" s="56">
        <f t="shared" si="1"/>
        <v>80.14497027348395</v>
      </c>
      <c r="K63" s="89">
        <v>80.14</v>
      </c>
      <c r="L63" s="54"/>
      <c r="M63" s="56"/>
      <c r="N63" s="56">
        <f t="shared" si="2"/>
        <v>0.8</v>
      </c>
    </row>
    <row r="64" spans="1:14" ht="15.75">
      <c r="A64" s="57">
        <v>54</v>
      </c>
      <c r="B64" s="201"/>
      <c r="C64" s="204"/>
      <c r="D64" s="88" t="s">
        <v>10</v>
      </c>
      <c r="E64" s="58">
        <f t="shared" si="0"/>
        <v>100</v>
      </c>
      <c r="F64" s="62" t="s">
        <v>113</v>
      </c>
      <c r="G64" s="59">
        <v>15</v>
      </c>
      <c r="H64" s="60">
        <f t="shared" si="3"/>
        <v>1</v>
      </c>
      <c r="I64" s="61"/>
      <c r="J64" s="56">
        <f t="shared" si="1"/>
        <v>100.18121284185493</v>
      </c>
      <c r="K64" s="89">
        <v>100.18</v>
      </c>
      <c r="L64" s="54"/>
      <c r="M64" s="56"/>
      <c r="N64" s="56">
        <f t="shared" si="2"/>
        <v>1</v>
      </c>
    </row>
    <row r="65" spans="1:14" ht="15.75">
      <c r="A65" s="57">
        <v>55</v>
      </c>
      <c r="B65" s="199">
        <v>44</v>
      </c>
      <c r="C65" s="202">
        <v>1750</v>
      </c>
      <c r="D65" s="118" t="s">
        <v>302</v>
      </c>
      <c r="E65" s="58">
        <f t="shared" si="0"/>
        <v>100</v>
      </c>
      <c r="F65" s="62" t="s">
        <v>113</v>
      </c>
      <c r="G65" s="59">
        <v>15</v>
      </c>
      <c r="H65" s="60">
        <f t="shared" si="3"/>
        <v>1</v>
      </c>
      <c r="I65" s="61"/>
      <c r="J65" s="56">
        <f t="shared" si="1"/>
        <v>100.18121284185493</v>
      </c>
      <c r="K65" s="89">
        <v>100.18</v>
      </c>
      <c r="L65" s="54">
        <v>180.32</v>
      </c>
      <c r="M65" s="56"/>
      <c r="N65" s="56">
        <f t="shared" si="2"/>
        <v>1</v>
      </c>
    </row>
    <row r="66" spans="1:14" ht="15.75">
      <c r="A66" s="57">
        <v>56</v>
      </c>
      <c r="B66" s="201"/>
      <c r="C66" s="204"/>
      <c r="D66" s="88" t="s">
        <v>177</v>
      </c>
      <c r="E66" s="58">
        <f t="shared" si="0"/>
        <v>80</v>
      </c>
      <c r="F66" s="62" t="s">
        <v>111</v>
      </c>
      <c r="G66" s="59">
        <v>15</v>
      </c>
      <c r="H66" s="60">
        <f t="shared" si="3"/>
        <v>1</v>
      </c>
      <c r="I66" s="61"/>
      <c r="J66" s="56">
        <f t="shared" si="1"/>
        <v>80.14497027348395</v>
      </c>
      <c r="K66" s="89">
        <v>80.14</v>
      </c>
      <c r="L66" s="54"/>
      <c r="M66" s="56"/>
      <c r="N66" s="56">
        <f t="shared" si="2"/>
        <v>0.8</v>
      </c>
    </row>
    <row r="67" spans="1:14" ht="15.75">
      <c r="A67" s="57">
        <v>57</v>
      </c>
      <c r="B67" s="199">
        <v>45</v>
      </c>
      <c r="C67" s="202">
        <v>1172</v>
      </c>
      <c r="D67" s="88" t="s">
        <v>176</v>
      </c>
      <c r="E67" s="58">
        <f t="shared" si="0"/>
        <v>80</v>
      </c>
      <c r="F67" s="62" t="s">
        <v>111</v>
      </c>
      <c r="G67" s="59">
        <v>15</v>
      </c>
      <c r="H67" s="60">
        <f t="shared" si="3"/>
        <v>1</v>
      </c>
      <c r="I67" s="61"/>
      <c r="J67" s="56">
        <f t="shared" si="1"/>
        <v>80.14497027348395</v>
      </c>
      <c r="K67" s="89">
        <v>80.14</v>
      </c>
      <c r="L67" s="54">
        <v>240.42</v>
      </c>
      <c r="M67" s="56"/>
      <c r="N67" s="56">
        <f t="shared" si="2"/>
        <v>0.8</v>
      </c>
    </row>
    <row r="68" spans="1:14" ht="15.75">
      <c r="A68" s="57">
        <v>58</v>
      </c>
      <c r="B68" s="200"/>
      <c r="C68" s="203"/>
      <c r="D68" s="88" t="s">
        <v>11</v>
      </c>
      <c r="E68" s="58">
        <f t="shared" si="0"/>
        <v>80</v>
      </c>
      <c r="F68" s="62" t="s">
        <v>111</v>
      </c>
      <c r="G68" s="59">
        <v>15</v>
      </c>
      <c r="H68" s="60">
        <f t="shared" si="3"/>
        <v>1</v>
      </c>
      <c r="I68" s="61"/>
      <c r="J68" s="56">
        <f t="shared" si="1"/>
        <v>80.14497027348395</v>
      </c>
      <c r="K68" s="89">
        <v>80.14</v>
      </c>
      <c r="L68" s="54"/>
      <c r="M68" s="56"/>
      <c r="N68" s="56">
        <f t="shared" si="2"/>
        <v>0.8</v>
      </c>
    </row>
    <row r="69" spans="1:14" ht="15.75">
      <c r="A69" s="57">
        <v>59</v>
      </c>
      <c r="B69" s="201"/>
      <c r="C69" s="204"/>
      <c r="D69" s="87" t="s">
        <v>175</v>
      </c>
      <c r="E69" s="58">
        <f t="shared" si="0"/>
        <v>80</v>
      </c>
      <c r="F69" s="62" t="s">
        <v>111</v>
      </c>
      <c r="G69" s="59">
        <v>15</v>
      </c>
      <c r="H69" s="60">
        <f t="shared" si="3"/>
        <v>1</v>
      </c>
      <c r="I69" s="61"/>
      <c r="J69" s="56">
        <f t="shared" si="1"/>
        <v>80.14497027348395</v>
      </c>
      <c r="K69" s="89">
        <v>80.14</v>
      </c>
      <c r="L69" s="54"/>
      <c r="M69" s="56"/>
      <c r="N69" s="56">
        <f t="shared" si="2"/>
        <v>0.8</v>
      </c>
    </row>
    <row r="70" spans="1:14" ht="15.75">
      <c r="A70" s="57">
        <v>60</v>
      </c>
      <c r="B70" s="69">
        <v>46</v>
      </c>
      <c r="C70" s="133">
        <v>1174</v>
      </c>
      <c r="D70" s="88" t="s">
        <v>12</v>
      </c>
      <c r="E70" s="58">
        <f t="shared" si="0"/>
        <v>80</v>
      </c>
      <c r="F70" s="62" t="s">
        <v>111</v>
      </c>
      <c r="G70" s="59">
        <v>15</v>
      </c>
      <c r="H70" s="60">
        <f t="shared" si="3"/>
        <v>1</v>
      </c>
      <c r="I70" s="61"/>
      <c r="J70" s="56">
        <f t="shared" si="1"/>
        <v>80.14497027348395</v>
      </c>
      <c r="K70" s="89">
        <v>80.14</v>
      </c>
      <c r="L70" s="54">
        <v>80.14</v>
      </c>
      <c r="M70" s="56"/>
      <c r="N70" s="56">
        <f t="shared" si="2"/>
        <v>0.8</v>
      </c>
    </row>
    <row r="71" spans="1:14" ht="15.75">
      <c r="A71" s="57">
        <v>61</v>
      </c>
      <c r="B71" s="199">
        <v>47</v>
      </c>
      <c r="C71" s="202">
        <v>1175</v>
      </c>
      <c r="D71" s="88" t="s">
        <v>174</v>
      </c>
      <c r="E71" s="58">
        <f t="shared" si="0"/>
        <v>120</v>
      </c>
      <c r="F71" s="62" t="s">
        <v>112</v>
      </c>
      <c r="G71" s="59">
        <v>15</v>
      </c>
      <c r="H71" s="60">
        <f t="shared" si="3"/>
        <v>1</v>
      </c>
      <c r="I71" s="61"/>
      <c r="J71" s="56">
        <f t="shared" si="1"/>
        <v>120.21745541022591</v>
      </c>
      <c r="K71" s="89">
        <v>120.22</v>
      </c>
      <c r="L71" s="54">
        <v>681.2</v>
      </c>
      <c r="M71" s="56"/>
      <c r="N71" s="56">
        <f t="shared" si="2"/>
        <v>1.2</v>
      </c>
    </row>
    <row r="72" spans="1:14" ht="15.75">
      <c r="A72" s="57">
        <v>62</v>
      </c>
      <c r="B72" s="200"/>
      <c r="C72" s="203"/>
      <c r="D72" s="88" t="s">
        <v>157</v>
      </c>
      <c r="E72" s="58">
        <f aca="true" t="shared" si="4" ref="E72:E146">IF(F72="M",80,IF(F72="MP",120,100))</f>
        <v>80</v>
      </c>
      <c r="F72" s="62" t="s">
        <v>111</v>
      </c>
      <c r="G72" s="59">
        <v>15</v>
      </c>
      <c r="H72" s="60">
        <f t="shared" si="3"/>
        <v>1</v>
      </c>
      <c r="I72" s="61"/>
      <c r="J72" s="56">
        <f aca="true" t="shared" si="5" ref="J72:J138">$F$332*N72</f>
        <v>80.14497027348395</v>
      </c>
      <c r="K72" s="89">
        <v>80.14</v>
      </c>
      <c r="L72" s="54"/>
      <c r="M72" s="56"/>
      <c r="N72" s="56">
        <f aca="true" t="shared" si="6" ref="N72:N138">H72*E72/100+M72%*(H72*E72/100)+I72%*(H72*E72/100+M72%*(H72*E72/100))</f>
        <v>0.8</v>
      </c>
    </row>
    <row r="73" spans="1:18" ht="15.75">
      <c r="A73" s="57">
        <v>63</v>
      </c>
      <c r="B73" s="200"/>
      <c r="C73" s="203"/>
      <c r="D73" s="116" t="s">
        <v>338</v>
      </c>
      <c r="E73" s="58">
        <f t="shared" si="4"/>
        <v>80</v>
      </c>
      <c r="F73" s="62" t="s">
        <v>111</v>
      </c>
      <c r="G73" s="59">
        <v>15</v>
      </c>
      <c r="H73" s="60">
        <f aca="true" t="shared" si="7" ref="H73:H139">G73/15</f>
        <v>1</v>
      </c>
      <c r="I73" s="61"/>
      <c r="J73" s="56">
        <f t="shared" si="5"/>
        <v>80.14497027348395</v>
      </c>
      <c r="K73" s="89">
        <v>80.14</v>
      </c>
      <c r="L73" s="54"/>
      <c r="M73" s="56"/>
      <c r="N73" s="56">
        <f t="shared" si="6"/>
        <v>0.8</v>
      </c>
      <c r="R73" s="44"/>
    </row>
    <row r="74" spans="1:14" ht="15.75">
      <c r="A74" s="57">
        <v>64</v>
      </c>
      <c r="B74" s="200"/>
      <c r="C74" s="203"/>
      <c r="D74" s="116" t="s">
        <v>304</v>
      </c>
      <c r="E74" s="58">
        <f t="shared" si="4"/>
        <v>80</v>
      </c>
      <c r="F74" s="62" t="s">
        <v>111</v>
      </c>
      <c r="G74" s="59">
        <v>15</v>
      </c>
      <c r="H74" s="60">
        <f t="shared" si="7"/>
        <v>1</v>
      </c>
      <c r="I74" s="61"/>
      <c r="J74" s="56">
        <f t="shared" si="5"/>
        <v>80.14497027348395</v>
      </c>
      <c r="K74" s="89">
        <v>80.14</v>
      </c>
      <c r="L74" s="54"/>
      <c r="M74" s="56"/>
      <c r="N74" s="56">
        <f t="shared" si="6"/>
        <v>0.8</v>
      </c>
    </row>
    <row r="75" spans="1:14" ht="15.75">
      <c r="A75" s="57">
        <v>65</v>
      </c>
      <c r="B75" s="200"/>
      <c r="C75" s="203"/>
      <c r="D75" s="116" t="s">
        <v>340</v>
      </c>
      <c r="E75" s="58">
        <f t="shared" si="4"/>
        <v>80</v>
      </c>
      <c r="F75" s="62" t="s">
        <v>111</v>
      </c>
      <c r="G75" s="59">
        <v>15</v>
      </c>
      <c r="H75" s="60">
        <f t="shared" si="7"/>
        <v>1</v>
      </c>
      <c r="I75" s="61"/>
      <c r="J75" s="56">
        <f t="shared" si="5"/>
        <v>80.14497027348395</v>
      </c>
      <c r="K75" s="89">
        <v>80.14</v>
      </c>
      <c r="L75" s="54"/>
      <c r="M75" s="56"/>
      <c r="N75" s="56">
        <f t="shared" si="6"/>
        <v>0.8</v>
      </c>
    </row>
    <row r="76" spans="1:14" ht="16.5" customHeight="1">
      <c r="A76" s="57">
        <v>66</v>
      </c>
      <c r="B76" s="200"/>
      <c r="C76" s="203"/>
      <c r="D76" s="87" t="s">
        <v>339</v>
      </c>
      <c r="E76" s="58">
        <f t="shared" si="4"/>
        <v>80</v>
      </c>
      <c r="F76" s="62" t="s">
        <v>111</v>
      </c>
      <c r="G76" s="59">
        <v>15</v>
      </c>
      <c r="H76" s="60">
        <f t="shared" si="7"/>
        <v>1</v>
      </c>
      <c r="I76" s="61"/>
      <c r="J76" s="56">
        <f t="shared" si="5"/>
        <v>80.14497027348395</v>
      </c>
      <c r="K76" s="89">
        <v>80.14</v>
      </c>
      <c r="L76" s="54"/>
      <c r="M76" s="56"/>
      <c r="N76" s="56">
        <f t="shared" si="6"/>
        <v>0.8</v>
      </c>
    </row>
    <row r="77" spans="1:14" ht="26.25">
      <c r="A77" s="57">
        <v>67</v>
      </c>
      <c r="B77" s="200"/>
      <c r="C77" s="203"/>
      <c r="D77" s="130" t="s">
        <v>336</v>
      </c>
      <c r="E77" s="58">
        <f t="shared" si="4"/>
        <v>80</v>
      </c>
      <c r="F77" s="62" t="s">
        <v>111</v>
      </c>
      <c r="G77" s="59">
        <v>15</v>
      </c>
      <c r="H77" s="60">
        <f t="shared" si="7"/>
        <v>1</v>
      </c>
      <c r="I77" s="61"/>
      <c r="J77" s="56">
        <f t="shared" si="5"/>
        <v>80.14497027348395</v>
      </c>
      <c r="K77" s="89">
        <v>80.14</v>
      </c>
      <c r="L77" s="54"/>
      <c r="M77" s="56"/>
      <c r="N77" s="56">
        <f t="shared" si="6"/>
        <v>0.8</v>
      </c>
    </row>
    <row r="78" spans="1:14" ht="15.75">
      <c r="A78" s="57">
        <v>68</v>
      </c>
      <c r="B78" s="201"/>
      <c r="C78" s="204"/>
      <c r="D78" s="96" t="s">
        <v>305</v>
      </c>
      <c r="E78" s="58">
        <f t="shared" si="4"/>
        <v>80</v>
      </c>
      <c r="F78" s="62" t="s">
        <v>111</v>
      </c>
      <c r="G78" s="59">
        <v>15</v>
      </c>
      <c r="H78" s="60">
        <f t="shared" si="7"/>
        <v>1</v>
      </c>
      <c r="I78" s="61"/>
      <c r="J78" s="56">
        <f t="shared" si="5"/>
        <v>80.14497027348395</v>
      </c>
      <c r="K78" s="89">
        <v>80.14</v>
      </c>
      <c r="L78" s="54"/>
      <c r="M78" s="56"/>
      <c r="N78" s="56">
        <f t="shared" si="6"/>
        <v>0.8</v>
      </c>
    </row>
    <row r="79" spans="1:14" ht="15.75">
      <c r="A79" s="101">
        <v>69</v>
      </c>
      <c r="B79" s="145"/>
      <c r="C79" s="148"/>
      <c r="D79" s="131" t="s">
        <v>352</v>
      </c>
      <c r="E79" s="58">
        <f t="shared" si="4"/>
        <v>80</v>
      </c>
      <c r="F79" s="62" t="s">
        <v>111</v>
      </c>
      <c r="G79" s="59"/>
      <c r="H79" s="60">
        <f t="shared" si="7"/>
        <v>0</v>
      </c>
      <c r="I79" s="61"/>
      <c r="J79" s="56">
        <f t="shared" si="5"/>
        <v>0</v>
      </c>
      <c r="K79" s="89">
        <v>0</v>
      </c>
      <c r="L79" s="54"/>
      <c r="M79" s="56"/>
      <c r="N79" s="56">
        <f t="shared" si="6"/>
        <v>0</v>
      </c>
    </row>
    <row r="80" spans="1:14" ht="15.75">
      <c r="A80" s="57">
        <v>70</v>
      </c>
      <c r="B80" s="199">
        <v>48</v>
      </c>
      <c r="C80" s="202">
        <v>1874</v>
      </c>
      <c r="D80" s="88" t="s">
        <v>13</v>
      </c>
      <c r="E80" s="58">
        <f t="shared" si="4"/>
        <v>100</v>
      </c>
      <c r="F80" s="62" t="s">
        <v>113</v>
      </c>
      <c r="G80" s="59">
        <v>15</v>
      </c>
      <c r="H80" s="60">
        <f t="shared" si="7"/>
        <v>1</v>
      </c>
      <c r="I80" s="61"/>
      <c r="J80" s="56">
        <f t="shared" si="5"/>
        <v>100.18121284185493</v>
      </c>
      <c r="K80" s="89">
        <v>100.18</v>
      </c>
      <c r="L80" s="54">
        <v>440.78</v>
      </c>
      <c r="M80" s="56"/>
      <c r="N80" s="56">
        <f t="shared" si="6"/>
        <v>1</v>
      </c>
    </row>
    <row r="81" spans="1:14" ht="15.75">
      <c r="A81" s="57">
        <v>71</v>
      </c>
      <c r="B81" s="200"/>
      <c r="C81" s="203"/>
      <c r="D81" s="88" t="s">
        <v>14</v>
      </c>
      <c r="E81" s="58">
        <f t="shared" si="4"/>
        <v>80</v>
      </c>
      <c r="F81" s="62" t="s">
        <v>111</v>
      </c>
      <c r="G81" s="59">
        <v>15</v>
      </c>
      <c r="H81" s="60">
        <f t="shared" si="7"/>
        <v>1</v>
      </c>
      <c r="I81" s="61"/>
      <c r="J81" s="56">
        <f t="shared" si="5"/>
        <v>80.14497027348395</v>
      </c>
      <c r="K81" s="89">
        <v>80.14</v>
      </c>
      <c r="L81" s="54"/>
      <c r="M81" s="56"/>
      <c r="N81" s="56">
        <f t="shared" si="6"/>
        <v>0.8</v>
      </c>
    </row>
    <row r="82" spans="1:14" ht="15.75">
      <c r="A82" s="57">
        <v>72</v>
      </c>
      <c r="B82" s="200"/>
      <c r="C82" s="203"/>
      <c r="D82" s="88" t="s">
        <v>15</v>
      </c>
      <c r="E82" s="58">
        <f t="shared" si="4"/>
        <v>100</v>
      </c>
      <c r="F82" s="62" t="s">
        <v>113</v>
      </c>
      <c r="G82" s="59">
        <v>15</v>
      </c>
      <c r="H82" s="60">
        <f t="shared" si="7"/>
        <v>1</v>
      </c>
      <c r="I82" s="61"/>
      <c r="J82" s="56">
        <f t="shared" si="5"/>
        <v>100.18121284185493</v>
      </c>
      <c r="K82" s="89">
        <v>100.18</v>
      </c>
      <c r="L82" s="54"/>
      <c r="M82" s="56"/>
      <c r="N82" s="56">
        <f t="shared" si="6"/>
        <v>1</v>
      </c>
    </row>
    <row r="83" spans="1:14" ht="15.75">
      <c r="A83" s="57">
        <v>73</v>
      </c>
      <c r="B83" s="201"/>
      <c r="C83" s="204"/>
      <c r="D83" s="88" t="s">
        <v>16</v>
      </c>
      <c r="E83" s="58">
        <f t="shared" si="4"/>
        <v>80</v>
      </c>
      <c r="F83" s="62" t="s">
        <v>111</v>
      </c>
      <c r="G83" s="59">
        <v>15</v>
      </c>
      <c r="H83" s="60">
        <f t="shared" si="7"/>
        <v>1</v>
      </c>
      <c r="I83" s="61"/>
      <c r="J83" s="56">
        <f t="shared" si="5"/>
        <v>80.14497027348395</v>
      </c>
      <c r="K83" s="89">
        <v>80.14</v>
      </c>
      <c r="L83" s="54"/>
      <c r="M83" s="56"/>
      <c r="N83" s="56">
        <f t="shared" si="6"/>
        <v>0.8</v>
      </c>
    </row>
    <row r="84" spans="1:14" ht="15.75">
      <c r="A84" s="57">
        <v>74</v>
      </c>
      <c r="B84" s="145"/>
      <c r="C84" s="148"/>
      <c r="D84" s="118" t="s">
        <v>306</v>
      </c>
      <c r="E84" s="58">
        <f t="shared" si="4"/>
        <v>80</v>
      </c>
      <c r="F84" s="62" t="s">
        <v>111</v>
      </c>
      <c r="G84" s="59">
        <v>15</v>
      </c>
      <c r="H84" s="60">
        <f t="shared" si="7"/>
        <v>1</v>
      </c>
      <c r="I84" s="61"/>
      <c r="J84" s="56">
        <f t="shared" si="5"/>
        <v>80.14497027348395</v>
      </c>
      <c r="K84" s="89">
        <v>80.14</v>
      </c>
      <c r="L84" s="54"/>
      <c r="M84" s="56"/>
      <c r="N84" s="56">
        <f t="shared" si="6"/>
        <v>0.8</v>
      </c>
    </row>
    <row r="85" spans="1:14" ht="15.75">
      <c r="A85" s="57"/>
      <c r="B85" s="199">
        <v>49</v>
      </c>
      <c r="C85" s="202">
        <v>1747</v>
      </c>
      <c r="D85" s="104" t="s">
        <v>307</v>
      </c>
      <c r="E85" s="58">
        <f t="shared" si="4"/>
        <v>120</v>
      </c>
      <c r="F85" s="62" t="s">
        <v>112</v>
      </c>
      <c r="G85" s="59"/>
      <c r="H85" s="60">
        <f t="shared" si="7"/>
        <v>0</v>
      </c>
      <c r="I85" s="61"/>
      <c r="J85" s="56">
        <f t="shared" si="5"/>
        <v>0</v>
      </c>
      <c r="K85" s="89">
        <v>0</v>
      </c>
      <c r="L85" s="54">
        <v>100.18</v>
      </c>
      <c r="M85" s="56"/>
      <c r="N85" s="56">
        <f t="shared" si="6"/>
        <v>0</v>
      </c>
    </row>
    <row r="86" spans="1:14" ht="15.75">
      <c r="A86" s="101">
        <v>75</v>
      </c>
      <c r="B86" s="200"/>
      <c r="C86" s="203"/>
      <c r="D86" s="112" t="s">
        <v>255</v>
      </c>
      <c r="E86" s="58">
        <f t="shared" si="4"/>
        <v>100</v>
      </c>
      <c r="F86" s="62" t="s">
        <v>113</v>
      </c>
      <c r="G86" s="59">
        <v>15</v>
      </c>
      <c r="H86" s="60">
        <f t="shared" si="7"/>
        <v>1</v>
      </c>
      <c r="I86" s="61"/>
      <c r="J86" s="56">
        <f t="shared" si="5"/>
        <v>100.18121284185493</v>
      </c>
      <c r="K86" s="89">
        <v>100.18</v>
      </c>
      <c r="L86" s="54"/>
      <c r="M86" s="56"/>
      <c r="N86" s="56">
        <f t="shared" si="6"/>
        <v>1</v>
      </c>
    </row>
    <row r="87" spans="1:14" ht="15.75">
      <c r="A87" s="57">
        <v>76</v>
      </c>
      <c r="B87" s="199">
        <v>50</v>
      </c>
      <c r="C87" s="202">
        <v>2076</v>
      </c>
      <c r="D87" s="88" t="s">
        <v>17</v>
      </c>
      <c r="E87" s="58">
        <f t="shared" si="4"/>
        <v>80</v>
      </c>
      <c r="F87" s="62" t="s">
        <v>111</v>
      </c>
      <c r="G87" s="59">
        <v>15</v>
      </c>
      <c r="H87" s="60">
        <f t="shared" si="7"/>
        <v>1</v>
      </c>
      <c r="I87" s="61"/>
      <c r="J87" s="56">
        <f t="shared" si="5"/>
        <v>80.14497027348395</v>
      </c>
      <c r="K87" s="89">
        <v>80.14</v>
      </c>
      <c r="L87" s="54">
        <v>160.28</v>
      </c>
      <c r="M87" s="56"/>
      <c r="N87" s="56">
        <f t="shared" si="6"/>
        <v>0.8</v>
      </c>
    </row>
    <row r="88" spans="1:14" ht="15.75">
      <c r="A88" s="101">
        <v>77</v>
      </c>
      <c r="B88" s="201"/>
      <c r="C88" s="204"/>
      <c r="D88" s="88" t="s">
        <v>18</v>
      </c>
      <c r="E88" s="58">
        <f t="shared" si="4"/>
        <v>80</v>
      </c>
      <c r="F88" s="62" t="s">
        <v>111</v>
      </c>
      <c r="G88" s="59">
        <v>15</v>
      </c>
      <c r="H88" s="60">
        <f t="shared" si="7"/>
        <v>1</v>
      </c>
      <c r="I88" s="61"/>
      <c r="J88" s="56">
        <f t="shared" si="5"/>
        <v>80.14497027348395</v>
      </c>
      <c r="K88" s="89">
        <v>80.14</v>
      </c>
      <c r="L88" s="54"/>
      <c r="M88" s="56"/>
      <c r="N88" s="56">
        <f t="shared" si="6"/>
        <v>0.8</v>
      </c>
    </row>
    <row r="89" spans="1:14" ht="15.75">
      <c r="A89" s="57">
        <v>78</v>
      </c>
      <c r="B89" s="69">
        <v>51</v>
      </c>
      <c r="C89" s="133">
        <v>1348</v>
      </c>
      <c r="D89" s="88" t="s">
        <v>19</v>
      </c>
      <c r="E89" s="58">
        <f t="shared" si="4"/>
        <v>80</v>
      </c>
      <c r="F89" s="62" t="s">
        <v>111</v>
      </c>
      <c r="G89" s="59">
        <v>15</v>
      </c>
      <c r="H89" s="60">
        <f t="shared" si="7"/>
        <v>1</v>
      </c>
      <c r="I89" s="61"/>
      <c r="J89" s="56">
        <f t="shared" si="5"/>
        <v>80.14497027348395</v>
      </c>
      <c r="K89" s="89">
        <v>80.14</v>
      </c>
      <c r="L89" s="54">
        <v>80.14</v>
      </c>
      <c r="M89" s="56"/>
      <c r="N89" s="56">
        <f t="shared" si="6"/>
        <v>0.8</v>
      </c>
    </row>
    <row r="90" spans="1:14" ht="15.75">
      <c r="A90" s="101">
        <v>79</v>
      </c>
      <c r="B90" s="199">
        <v>52</v>
      </c>
      <c r="C90" s="202">
        <v>2078</v>
      </c>
      <c r="D90" s="88" t="s">
        <v>20</v>
      </c>
      <c r="E90" s="58">
        <f t="shared" si="4"/>
        <v>80</v>
      </c>
      <c r="F90" s="62" t="s">
        <v>111</v>
      </c>
      <c r="G90" s="59">
        <v>15</v>
      </c>
      <c r="H90" s="60">
        <f t="shared" si="7"/>
        <v>1</v>
      </c>
      <c r="I90" s="61">
        <v>50</v>
      </c>
      <c r="J90" s="56">
        <f t="shared" si="5"/>
        <v>120.21745541022594</v>
      </c>
      <c r="K90" s="89">
        <v>120.22</v>
      </c>
      <c r="L90" s="54">
        <v>480.88</v>
      </c>
      <c r="M90" s="56"/>
      <c r="N90" s="56">
        <f t="shared" si="6"/>
        <v>1.2000000000000002</v>
      </c>
    </row>
    <row r="91" spans="1:14" ht="15.75">
      <c r="A91" s="57">
        <v>80</v>
      </c>
      <c r="B91" s="200"/>
      <c r="C91" s="203"/>
      <c r="D91" s="116" t="s">
        <v>308</v>
      </c>
      <c r="E91" s="58">
        <f t="shared" si="4"/>
        <v>80</v>
      </c>
      <c r="F91" s="62" t="s">
        <v>111</v>
      </c>
      <c r="G91" s="59">
        <v>15</v>
      </c>
      <c r="H91" s="60">
        <f t="shared" si="7"/>
        <v>1</v>
      </c>
      <c r="I91" s="61">
        <v>50</v>
      </c>
      <c r="J91" s="56">
        <f t="shared" si="5"/>
        <v>120.21745541022594</v>
      </c>
      <c r="K91" s="89">
        <v>120.22</v>
      </c>
      <c r="L91" s="54"/>
      <c r="M91" s="56"/>
      <c r="N91" s="56">
        <f t="shared" si="6"/>
        <v>1.2000000000000002</v>
      </c>
    </row>
    <row r="92" spans="1:14" ht="15.75">
      <c r="A92" s="101">
        <v>81</v>
      </c>
      <c r="B92" s="200"/>
      <c r="C92" s="203"/>
      <c r="D92" s="88" t="s">
        <v>21</v>
      </c>
      <c r="E92" s="58">
        <f t="shared" si="4"/>
        <v>80</v>
      </c>
      <c r="F92" s="62" t="s">
        <v>111</v>
      </c>
      <c r="G92" s="59">
        <v>15</v>
      </c>
      <c r="H92" s="60">
        <f t="shared" si="7"/>
        <v>1</v>
      </c>
      <c r="I92" s="61">
        <v>50</v>
      </c>
      <c r="J92" s="56">
        <f t="shared" si="5"/>
        <v>120.21745541022594</v>
      </c>
      <c r="K92" s="89">
        <v>120.22</v>
      </c>
      <c r="L92" s="54"/>
      <c r="M92" s="56"/>
      <c r="N92" s="56">
        <f t="shared" si="6"/>
        <v>1.2000000000000002</v>
      </c>
    </row>
    <row r="93" spans="1:14" ht="15.75">
      <c r="A93" s="57">
        <v>82</v>
      </c>
      <c r="B93" s="201"/>
      <c r="C93" s="204"/>
      <c r="D93" s="72" t="s">
        <v>165</v>
      </c>
      <c r="E93" s="58">
        <f t="shared" si="4"/>
        <v>80</v>
      </c>
      <c r="F93" s="62" t="s">
        <v>111</v>
      </c>
      <c r="G93" s="59">
        <v>15</v>
      </c>
      <c r="H93" s="60">
        <f t="shared" si="7"/>
        <v>1</v>
      </c>
      <c r="I93" s="61">
        <v>50</v>
      </c>
      <c r="J93" s="56">
        <f t="shared" si="5"/>
        <v>120.21745541022594</v>
      </c>
      <c r="K93" s="89">
        <v>120.22</v>
      </c>
      <c r="L93" s="54"/>
      <c r="M93" s="56"/>
      <c r="N93" s="56">
        <f t="shared" si="6"/>
        <v>1.2000000000000002</v>
      </c>
    </row>
    <row r="94" spans="1:14" ht="15.75">
      <c r="A94" s="105"/>
      <c r="B94" s="151"/>
      <c r="C94" s="151">
        <v>1344</v>
      </c>
      <c r="D94" s="104" t="s">
        <v>249</v>
      </c>
      <c r="E94" s="58">
        <f t="shared" si="4"/>
        <v>80</v>
      </c>
      <c r="F94" s="62" t="s">
        <v>111</v>
      </c>
      <c r="G94" s="59"/>
      <c r="H94" s="60">
        <f t="shared" si="7"/>
        <v>0</v>
      </c>
      <c r="I94" s="61"/>
      <c r="J94" s="56">
        <f t="shared" si="5"/>
        <v>0</v>
      </c>
      <c r="K94" s="89">
        <v>0</v>
      </c>
      <c r="L94" s="54">
        <v>0</v>
      </c>
      <c r="M94" s="56"/>
      <c r="N94" s="56">
        <f t="shared" si="6"/>
        <v>0</v>
      </c>
    </row>
    <row r="95" spans="1:16" ht="15.75">
      <c r="A95" s="57">
        <v>83</v>
      </c>
      <c r="B95" s="69">
        <v>53</v>
      </c>
      <c r="C95" s="133">
        <v>366</v>
      </c>
      <c r="D95" s="88" t="s">
        <v>22</v>
      </c>
      <c r="E95" s="58">
        <f t="shared" si="4"/>
        <v>120</v>
      </c>
      <c r="F95" s="62" t="s">
        <v>112</v>
      </c>
      <c r="G95" s="59">
        <v>15</v>
      </c>
      <c r="H95" s="60">
        <f t="shared" si="7"/>
        <v>1</v>
      </c>
      <c r="I95" s="61"/>
      <c r="J95" s="56">
        <f t="shared" si="5"/>
        <v>120.21745541022591</v>
      </c>
      <c r="K95" s="89">
        <v>120.22</v>
      </c>
      <c r="L95" s="54">
        <v>120.22</v>
      </c>
      <c r="M95" s="56"/>
      <c r="N95" s="56">
        <f t="shared" si="6"/>
        <v>1.2</v>
      </c>
      <c r="P95" s="44"/>
    </row>
    <row r="96" spans="1:14" ht="15.75">
      <c r="A96" s="136">
        <v>84</v>
      </c>
      <c r="B96" s="205">
        <v>54</v>
      </c>
      <c r="C96" s="207">
        <v>2077</v>
      </c>
      <c r="D96" s="139" t="s">
        <v>135</v>
      </c>
      <c r="E96" s="58">
        <f t="shared" si="4"/>
        <v>80</v>
      </c>
      <c r="F96" s="62" t="s">
        <v>111</v>
      </c>
      <c r="G96" s="59"/>
      <c r="H96" s="60">
        <f t="shared" si="7"/>
        <v>0</v>
      </c>
      <c r="I96" s="61"/>
      <c r="J96" s="56">
        <f t="shared" si="5"/>
        <v>0</v>
      </c>
      <c r="K96" s="89">
        <v>0</v>
      </c>
      <c r="L96" s="54">
        <v>0</v>
      </c>
      <c r="M96" s="56"/>
      <c r="N96" s="56">
        <f t="shared" si="6"/>
        <v>0</v>
      </c>
    </row>
    <row r="97" spans="1:14" ht="15.75">
      <c r="A97" s="136">
        <v>85</v>
      </c>
      <c r="B97" s="209"/>
      <c r="C97" s="210"/>
      <c r="D97" s="139" t="s">
        <v>23</v>
      </c>
      <c r="E97" s="58">
        <f t="shared" si="4"/>
        <v>80</v>
      </c>
      <c r="F97" s="62" t="s">
        <v>111</v>
      </c>
      <c r="G97" s="59"/>
      <c r="H97" s="60">
        <f t="shared" si="7"/>
        <v>0</v>
      </c>
      <c r="I97" s="61"/>
      <c r="J97" s="56">
        <f t="shared" si="5"/>
        <v>0</v>
      </c>
      <c r="K97" s="89">
        <v>0</v>
      </c>
      <c r="L97" s="54"/>
      <c r="M97" s="56"/>
      <c r="N97" s="56">
        <f t="shared" si="6"/>
        <v>0</v>
      </c>
    </row>
    <row r="98" spans="1:14" ht="15.75">
      <c r="A98" s="136">
        <v>86</v>
      </c>
      <c r="B98" s="209"/>
      <c r="C98" s="210"/>
      <c r="D98" s="139" t="s">
        <v>24</v>
      </c>
      <c r="E98" s="58">
        <f t="shared" si="4"/>
        <v>80</v>
      </c>
      <c r="F98" s="62" t="s">
        <v>111</v>
      </c>
      <c r="G98" s="59"/>
      <c r="H98" s="60">
        <f t="shared" si="7"/>
        <v>0</v>
      </c>
      <c r="I98" s="61"/>
      <c r="J98" s="56">
        <f t="shared" si="5"/>
        <v>0</v>
      </c>
      <c r="K98" s="89">
        <v>0</v>
      </c>
      <c r="L98" s="54"/>
      <c r="M98" s="56"/>
      <c r="N98" s="56">
        <f t="shared" si="6"/>
        <v>0</v>
      </c>
    </row>
    <row r="99" spans="1:14" ht="15.75">
      <c r="A99" s="136">
        <v>87</v>
      </c>
      <c r="B99" s="206"/>
      <c r="C99" s="208"/>
      <c r="D99" s="140" t="s">
        <v>25</v>
      </c>
      <c r="E99" s="58">
        <f t="shared" si="4"/>
        <v>80</v>
      </c>
      <c r="F99" s="62" t="s">
        <v>111</v>
      </c>
      <c r="G99" s="59"/>
      <c r="H99" s="60">
        <f t="shared" si="7"/>
        <v>0</v>
      </c>
      <c r="I99" s="61"/>
      <c r="J99" s="56">
        <f t="shared" si="5"/>
        <v>0</v>
      </c>
      <c r="K99" s="89">
        <v>0</v>
      </c>
      <c r="L99" s="54"/>
      <c r="M99" s="56"/>
      <c r="N99" s="56">
        <f t="shared" si="6"/>
        <v>0</v>
      </c>
    </row>
    <row r="100" spans="1:14" ht="15.75">
      <c r="A100" s="136">
        <v>88</v>
      </c>
      <c r="B100" s="158"/>
      <c r="C100" s="160"/>
      <c r="D100" s="140" t="s">
        <v>309</v>
      </c>
      <c r="E100" s="58">
        <f t="shared" si="4"/>
        <v>80</v>
      </c>
      <c r="F100" s="62" t="s">
        <v>111</v>
      </c>
      <c r="G100" s="59"/>
      <c r="H100" s="60">
        <f t="shared" si="7"/>
        <v>0</v>
      </c>
      <c r="I100" s="61"/>
      <c r="J100" s="56">
        <f t="shared" si="5"/>
        <v>0</v>
      </c>
      <c r="K100" s="89">
        <v>0</v>
      </c>
      <c r="L100" s="54"/>
      <c r="M100" s="56"/>
      <c r="N100" s="56">
        <f t="shared" si="6"/>
        <v>0</v>
      </c>
    </row>
    <row r="101" spans="1:14" ht="15.75">
      <c r="A101" s="57">
        <v>89</v>
      </c>
      <c r="B101" s="211">
        <v>55</v>
      </c>
      <c r="C101" s="202">
        <v>1469</v>
      </c>
      <c r="D101" s="88" t="s">
        <v>230</v>
      </c>
      <c r="E101" s="58">
        <f t="shared" si="4"/>
        <v>80</v>
      </c>
      <c r="F101" s="62" t="s">
        <v>111</v>
      </c>
      <c r="G101" s="59">
        <v>15</v>
      </c>
      <c r="H101" s="60">
        <f t="shared" si="7"/>
        <v>1</v>
      </c>
      <c r="I101" s="61"/>
      <c r="J101" s="56">
        <f t="shared" si="5"/>
        <v>80.14497027348395</v>
      </c>
      <c r="K101" s="89">
        <v>80.14</v>
      </c>
      <c r="L101" s="54">
        <v>661.16</v>
      </c>
      <c r="M101" s="56"/>
      <c r="N101" s="56">
        <f t="shared" si="6"/>
        <v>0.8</v>
      </c>
    </row>
    <row r="102" spans="1:14" ht="15.75">
      <c r="A102" s="57">
        <v>90</v>
      </c>
      <c r="B102" s="211"/>
      <c r="C102" s="203"/>
      <c r="D102" s="88" t="s">
        <v>231</v>
      </c>
      <c r="E102" s="58">
        <f t="shared" si="4"/>
        <v>100</v>
      </c>
      <c r="F102" s="62" t="s">
        <v>113</v>
      </c>
      <c r="G102" s="59">
        <v>15</v>
      </c>
      <c r="H102" s="60">
        <f t="shared" si="7"/>
        <v>1</v>
      </c>
      <c r="I102" s="61"/>
      <c r="J102" s="56">
        <f t="shared" si="5"/>
        <v>100.18121284185493</v>
      </c>
      <c r="K102" s="89">
        <v>100.18</v>
      </c>
      <c r="L102" s="54"/>
      <c r="M102" s="56"/>
      <c r="N102" s="56">
        <f t="shared" si="6"/>
        <v>1</v>
      </c>
    </row>
    <row r="103" spans="1:14" ht="15.75">
      <c r="A103" s="57">
        <v>91</v>
      </c>
      <c r="B103" s="211"/>
      <c r="C103" s="203"/>
      <c r="D103" s="88" t="s">
        <v>232</v>
      </c>
      <c r="E103" s="58">
        <f t="shared" si="4"/>
        <v>80</v>
      </c>
      <c r="F103" s="62" t="s">
        <v>111</v>
      </c>
      <c r="G103" s="59">
        <v>15</v>
      </c>
      <c r="H103" s="60">
        <f t="shared" si="7"/>
        <v>1</v>
      </c>
      <c r="I103" s="61"/>
      <c r="J103" s="56">
        <f t="shared" si="5"/>
        <v>80.14497027348395</v>
      </c>
      <c r="K103" s="89">
        <v>80.14</v>
      </c>
      <c r="L103" s="54"/>
      <c r="M103" s="56"/>
      <c r="N103" s="56">
        <f t="shared" si="6"/>
        <v>0.8</v>
      </c>
    </row>
    <row r="104" spans="1:14" ht="15.75">
      <c r="A104" s="57">
        <v>92</v>
      </c>
      <c r="B104" s="211"/>
      <c r="C104" s="203"/>
      <c r="D104" s="88" t="s">
        <v>233</v>
      </c>
      <c r="E104" s="58">
        <f t="shared" si="4"/>
        <v>80</v>
      </c>
      <c r="F104" s="62" t="s">
        <v>111</v>
      </c>
      <c r="G104" s="59">
        <v>15</v>
      </c>
      <c r="H104" s="60">
        <f t="shared" si="7"/>
        <v>1</v>
      </c>
      <c r="I104" s="61"/>
      <c r="J104" s="56">
        <f t="shared" si="5"/>
        <v>80.14497027348395</v>
      </c>
      <c r="K104" s="89">
        <v>80.14</v>
      </c>
      <c r="L104" s="54"/>
      <c r="M104" s="56"/>
      <c r="N104" s="56">
        <f t="shared" si="6"/>
        <v>0.8</v>
      </c>
    </row>
    <row r="105" spans="1:14" ht="15.75">
      <c r="A105" s="57">
        <v>93</v>
      </c>
      <c r="B105" s="211"/>
      <c r="C105" s="203"/>
      <c r="D105" s="88" t="s">
        <v>234</v>
      </c>
      <c r="E105" s="58">
        <v>80</v>
      </c>
      <c r="F105" s="62" t="s">
        <v>111</v>
      </c>
      <c r="G105" s="59">
        <v>15</v>
      </c>
      <c r="H105" s="60">
        <f t="shared" si="7"/>
        <v>1</v>
      </c>
      <c r="I105" s="61"/>
      <c r="J105" s="56">
        <f t="shared" si="5"/>
        <v>80.14497027348395</v>
      </c>
      <c r="K105" s="89">
        <v>80.14</v>
      </c>
      <c r="L105" s="54"/>
      <c r="M105" s="56"/>
      <c r="N105" s="56">
        <f t="shared" si="6"/>
        <v>0.8</v>
      </c>
    </row>
    <row r="106" spans="1:14" ht="15.75">
      <c r="A106" s="57">
        <v>94</v>
      </c>
      <c r="B106" s="211"/>
      <c r="C106" s="203"/>
      <c r="D106" s="116" t="s">
        <v>334</v>
      </c>
      <c r="E106" s="58">
        <v>80</v>
      </c>
      <c r="F106" s="62" t="s">
        <v>111</v>
      </c>
      <c r="G106" s="59">
        <v>15</v>
      </c>
      <c r="H106" s="60">
        <f t="shared" si="7"/>
        <v>1</v>
      </c>
      <c r="I106" s="61"/>
      <c r="J106" s="56">
        <f t="shared" si="5"/>
        <v>80.14497027348395</v>
      </c>
      <c r="K106" s="89">
        <v>80.14</v>
      </c>
      <c r="L106" s="54"/>
      <c r="M106" s="56"/>
      <c r="N106" s="56">
        <f t="shared" si="6"/>
        <v>0.8</v>
      </c>
    </row>
    <row r="107" spans="1:14" ht="15.75">
      <c r="A107" s="57">
        <v>95</v>
      </c>
      <c r="B107" s="211"/>
      <c r="C107" s="203"/>
      <c r="D107" s="88" t="s">
        <v>235</v>
      </c>
      <c r="E107" s="58">
        <v>80</v>
      </c>
      <c r="F107" s="62" t="s">
        <v>111</v>
      </c>
      <c r="G107" s="59">
        <v>15</v>
      </c>
      <c r="H107" s="60">
        <f t="shared" si="7"/>
        <v>1</v>
      </c>
      <c r="I107" s="61"/>
      <c r="J107" s="56">
        <f t="shared" si="5"/>
        <v>80.14497027348395</v>
      </c>
      <c r="K107" s="89">
        <v>80.14</v>
      </c>
      <c r="L107" s="54"/>
      <c r="M107" s="56"/>
      <c r="N107" s="56">
        <f t="shared" si="6"/>
        <v>0.8</v>
      </c>
    </row>
    <row r="108" spans="1:14" ht="15.75">
      <c r="A108" s="57">
        <v>96</v>
      </c>
      <c r="B108" s="211"/>
      <c r="C108" s="204"/>
      <c r="D108" s="88" t="s">
        <v>236</v>
      </c>
      <c r="E108" s="58">
        <v>80</v>
      </c>
      <c r="F108" s="62" t="s">
        <v>111</v>
      </c>
      <c r="G108" s="59">
        <v>15</v>
      </c>
      <c r="H108" s="60">
        <f t="shared" si="7"/>
        <v>1</v>
      </c>
      <c r="I108" s="61"/>
      <c r="J108" s="56">
        <f t="shared" si="5"/>
        <v>80.14497027348395</v>
      </c>
      <c r="K108" s="89">
        <v>80.14</v>
      </c>
      <c r="L108" s="54"/>
      <c r="M108" s="56"/>
      <c r="N108" s="56">
        <f t="shared" si="6"/>
        <v>0.8</v>
      </c>
    </row>
    <row r="109" spans="1:14" ht="15.75">
      <c r="A109" s="136">
        <v>97</v>
      </c>
      <c r="B109" s="212">
        <v>56</v>
      </c>
      <c r="C109" s="213">
        <v>2074</v>
      </c>
      <c r="D109" s="139" t="s">
        <v>127</v>
      </c>
      <c r="E109" s="58">
        <f t="shared" si="4"/>
        <v>80</v>
      </c>
      <c r="F109" s="62" t="s">
        <v>111</v>
      </c>
      <c r="G109" s="59"/>
      <c r="H109" s="60">
        <f t="shared" si="7"/>
        <v>0</v>
      </c>
      <c r="I109" s="61"/>
      <c r="J109" s="56">
        <f t="shared" si="5"/>
        <v>0</v>
      </c>
      <c r="K109" s="89">
        <v>0</v>
      </c>
      <c r="L109" s="54">
        <v>0</v>
      </c>
      <c r="M109" s="56"/>
      <c r="N109" s="56">
        <f t="shared" si="6"/>
        <v>0</v>
      </c>
    </row>
    <row r="110" spans="1:18" ht="15.75">
      <c r="A110" s="136">
        <v>98</v>
      </c>
      <c r="B110" s="212"/>
      <c r="C110" s="213"/>
      <c r="D110" s="139" t="s">
        <v>148</v>
      </c>
      <c r="E110" s="58">
        <f t="shared" si="4"/>
        <v>80</v>
      </c>
      <c r="F110" s="62" t="s">
        <v>111</v>
      </c>
      <c r="G110" s="59"/>
      <c r="H110" s="60">
        <f t="shared" si="7"/>
        <v>0</v>
      </c>
      <c r="I110" s="61"/>
      <c r="J110" s="56">
        <f t="shared" si="5"/>
        <v>0</v>
      </c>
      <c r="K110" s="89">
        <v>0</v>
      </c>
      <c r="L110" s="54"/>
      <c r="M110" s="56"/>
      <c r="N110" s="56">
        <f t="shared" si="6"/>
        <v>0</v>
      </c>
      <c r="R110" s="44"/>
    </row>
    <row r="111" spans="1:14" ht="15.75">
      <c r="A111" s="57">
        <v>99</v>
      </c>
      <c r="B111" s="69">
        <v>57</v>
      </c>
      <c r="C111" s="133">
        <v>1470</v>
      </c>
      <c r="D111" s="88" t="s">
        <v>26</v>
      </c>
      <c r="E111" s="58">
        <f t="shared" si="4"/>
        <v>80</v>
      </c>
      <c r="F111" s="62" t="s">
        <v>111</v>
      </c>
      <c r="G111" s="59">
        <v>15</v>
      </c>
      <c r="H111" s="60">
        <f t="shared" si="7"/>
        <v>1</v>
      </c>
      <c r="I111" s="61"/>
      <c r="J111" s="56">
        <f t="shared" si="5"/>
        <v>80.14497027348395</v>
      </c>
      <c r="K111" s="89">
        <v>80.14</v>
      </c>
      <c r="L111" s="54">
        <v>80.14</v>
      </c>
      <c r="M111" s="56"/>
      <c r="N111" s="56">
        <f t="shared" si="6"/>
        <v>0.8</v>
      </c>
    </row>
    <row r="112" spans="1:14" ht="15.75">
      <c r="A112" s="57">
        <v>100</v>
      </c>
      <c r="B112" s="69">
        <v>58</v>
      </c>
      <c r="C112" s="133">
        <v>1171</v>
      </c>
      <c r="D112" s="88" t="s">
        <v>27</v>
      </c>
      <c r="E112" s="58">
        <f t="shared" si="4"/>
        <v>80</v>
      </c>
      <c r="F112" s="62" t="s">
        <v>111</v>
      </c>
      <c r="G112" s="59">
        <v>15</v>
      </c>
      <c r="H112" s="60">
        <f t="shared" si="7"/>
        <v>1</v>
      </c>
      <c r="I112" s="61"/>
      <c r="J112" s="56">
        <f t="shared" si="5"/>
        <v>80.14497027348395</v>
      </c>
      <c r="K112" s="89">
        <v>80.14</v>
      </c>
      <c r="L112" s="54">
        <v>80.14</v>
      </c>
      <c r="M112" s="56"/>
      <c r="N112" s="56">
        <f t="shared" si="6"/>
        <v>0.8</v>
      </c>
    </row>
    <row r="113" spans="1:18" ht="15.75">
      <c r="A113" s="57">
        <v>101</v>
      </c>
      <c r="B113" s="199">
        <v>59</v>
      </c>
      <c r="C113" s="202">
        <v>1165</v>
      </c>
      <c r="D113" s="88" t="s">
        <v>28</v>
      </c>
      <c r="E113" s="58">
        <f t="shared" si="4"/>
        <v>120</v>
      </c>
      <c r="F113" s="62" t="s">
        <v>112</v>
      </c>
      <c r="G113" s="59">
        <v>15</v>
      </c>
      <c r="H113" s="60">
        <f t="shared" si="7"/>
        <v>1</v>
      </c>
      <c r="I113" s="61"/>
      <c r="J113" s="56">
        <f t="shared" si="5"/>
        <v>120.21745541022591</v>
      </c>
      <c r="K113" s="89">
        <v>120.22</v>
      </c>
      <c r="L113" s="54">
        <v>240.44</v>
      </c>
      <c r="M113" s="56"/>
      <c r="N113" s="56">
        <f t="shared" si="6"/>
        <v>1.2</v>
      </c>
      <c r="R113" s="44"/>
    </row>
    <row r="114" spans="1:14" ht="15.75">
      <c r="A114" s="57">
        <v>102</v>
      </c>
      <c r="B114" s="201"/>
      <c r="C114" s="204"/>
      <c r="D114" s="116" t="s">
        <v>348</v>
      </c>
      <c r="E114" s="58">
        <f t="shared" si="4"/>
        <v>120</v>
      </c>
      <c r="F114" s="62" t="s">
        <v>112</v>
      </c>
      <c r="G114" s="59">
        <v>15</v>
      </c>
      <c r="H114" s="60">
        <f t="shared" si="7"/>
        <v>1</v>
      </c>
      <c r="I114" s="61"/>
      <c r="J114" s="56">
        <f t="shared" si="5"/>
        <v>120.21745541022591</v>
      </c>
      <c r="K114" s="89">
        <v>120.22</v>
      </c>
      <c r="L114" s="54"/>
      <c r="M114" s="56"/>
      <c r="N114" s="56">
        <f t="shared" si="6"/>
        <v>1.2</v>
      </c>
    </row>
    <row r="115" spans="1:14" ht="15.75">
      <c r="A115" s="57">
        <v>103</v>
      </c>
      <c r="B115" s="199">
        <v>60</v>
      </c>
      <c r="C115" s="202">
        <v>1472</v>
      </c>
      <c r="D115" s="88" t="s">
        <v>29</v>
      </c>
      <c r="E115" s="58">
        <f t="shared" si="4"/>
        <v>80</v>
      </c>
      <c r="F115" s="62" t="s">
        <v>111</v>
      </c>
      <c r="G115" s="59">
        <v>15</v>
      </c>
      <c r="H115" s="60">
        <f t="shared" si="7"/>
        <v>1</v>
      </c>
      <c r="I115" s="61"/>
      <c r="J115" s="56">
        <f t="shared" si="5"/>
        <v>80.14497027348395</v>
      </c>
      <c r="K115" s="89">
        <v>80.14</v>
      </c>
      <c r="L115" s="54">
        <v>240.42</v>
      </c>
      <c r="M115" s="56"/>
      <c r="N115" s="56">
        <f t="shared" si="6"/>
        <v>0.8</v>
      </c>
    </row>
    <row r="116" spans="1:14" ht="15.75">
      <c r="A116" s="57">
        <v>104</v>
      </c>
      <c r="B116" s="200"/>
      <c r="C116" s="203"/>
      <c r="D116" s="88" t="s">
        <v>149</v>
      </c>
      <c r="E116" s="58">
        <f t="shared" si="4"/>
        <v>80</v>
      </c>
      <c r="F116" s="62" t="s">
        <v>111</v>
      </c>
      <c r="G116" s="59">
        <v>15</v>
      </c>
      <c r="H116" s="60">
        <f t="shared" si="7"/>
        <v>1</v>
      </c>
      <c r="I116" s="61"/>
      <c r="J116" s="56">
        <f t="shared" si="5"/>
        <v>80.14497027348395</v>
      </c>
      <c r="K116" s="89">
        <v>80.14</v>
      </c>
      <c r="L116" s="54"/>
      <c r="M116" s="56"/>
      <c r="N116" s="56">
        <f t="shared" si="6"/>
        <v>0.8</v>
      </c>
    </row>
    <row r="117" spans="1:14" ht="15.75">
      <c r="A117" s="57">
        <v>105</v>
      </c>
      <c r="B117" s="201"/>
      <c r="C117" s="204"/>
      <c r="D117" s="88" t="s">
        <v>150</v>
      </c>
      <c r="E117" s="58">
        <f t="shared" si="4"/>
        <v>80</v>
      </c>
      <c r="F117" s="62" t="s">
        <v>111</v>
      </c>
      <c r="G117" s="59">
        <v>15</v>
      </c>
      <c r="H117" s="60">
        <f t="shared" si="7"/>
        <v>1</v>
      </c>
      <c r="I117" s="61"/>
      <c r="J117" s="56">
        <f t="shared" si="5"/>
        <v>80.14497027348395</v>
      </c>
      <c r="K117" s="89">
        <v>80.14</v>
      </c>
      <c r="L117" s="54"/>
      <c r="M117" s="56"/>
      <c r="N117" s="56">
        <f t="shared" si="6"/>
        <v>0.8</v>
      </c>
    </row>
    <row r="118" spans="1:14" ht="15.75">
      <c r="A118" s="57">
        <v>106</v>
      </c>
      <c r="B118" s="69">
        <v>61</v>
      </c>
      <c r="C118" s="133">
        <v>1473</v>
      </c>
      <c r="D118" s="88" t="s">
        <v>30</v>
      </c>
      <c r="E118" s="58">
        <f t="shared" si="4"/>
        <v>100</v>
      </c>
      <c r="F118" s="62" t="s">
        <v>113</v>
      </c>
      <c r="G118" s="59">
        <v>15</v>
      </c>
      <c r="H118" s="60">
        <f t="shared" si="7"/>
        <v>1</v>
      </c>
      <c r="I118" s="61"/>
      <c r="J118" s="56">
        <f t="shared" si="5"/>
        <v>100.18121284185493</v>
      </c>
      <c r="K118" s="89">
        <v>100.18</v>
      </c>
      <c r="L118" s="54">
        <v>100.18</v>
      </c>
      <c r="M118" s="56"/>
      <c r="N118" s="56">
        <f t="shared" si="6"/>
        <v>1</v>
      </c>
    </row>
    <row r="119" spans="1:14" ht="15.75">
      <c r="A119" s="57">
        <v>107</v>
      </c>
      <c r="B119" s="199">
        <v>62</v>
      </c>
      <c r="C119" s="202">
        <v>1824</v>
      </c>
      <c r="D119" s="88" t="s">
        <v>31</v>
      </c>
      <c r="E119" s="58">
        <f t="shared" si="4"/>
        <v>80</v>
      </c>
      <c r="F119" s="62" t="s">
        <v>111</v>
      </c>
      <c r="G119" s="59">
        <v>15</v>
      </c>
      <c r="H119" s="60">
        <f t="shared" si="7"/>
        <v>1</v>
      </c>
      <c r="I119" s="61">
        <v>50</v>
      </c>
      <c r="J119" s="56">
        <f t="shared" si="5"/>
        <v>120.21745541022594</v>
      </c>
      <c r="K119" s="89">
        <v>120.22</v>
      </c>
      <c r="L119" s="54">
        <v>270.49</v>
      </c>
      <c r="M119" s="56"/>
      <c r="N119" s="56">
        <f t="shared" si="6"/>
        <v>1.2000000000000002</v>
      </c>
    </row>
    <row r="120" spans="1:14" ht="15.75">
      <c r="A120" s="57">
        <v>108</v>
      </c>
      <c r="B120" s="201"/>
      <c r="C120" s="204"/>
      <c r="D120" s="88" t="s">
        <v>151</v>
      </c>
      <c r="E120" s="58">
        <f t="shared" si="4"/>
        <v>100</v>
      </c>
      <c r="F120" s="62" t="s">
        <v>113</v>
      </c>
      <c r="G120" s="59">
        <v>15</v>
      </c>
      <c r="H120" s="60">
        <f t="shared" si="7"/>
        <v>1</v>
      </c>
      <c r="I120" s="61">
        <v>50</v>
      </c>
      <c r="J120" s="56">
        <f t="shared" si="5"/>
        <v>150.2718192627824</v>
      </c>
      <c r="K120" s="89">
        <v>150.27</v>
      </c>
      <c r="L120" s="54"/>
      <c r="M120" s="56"/>
      <c r="N120" s="56">
        <f t="shared" si="6"/>
        <v>1.5</v>
      </c>
    </row>
    <row r="121" spans="1:14" ht="18" customHeight="1">
      <c r="A121" s="57">
        <v>109</v>
      </c>
      <c r="B121" s="199">
        <v>63</v>
      </c>
      <c r="C121" s="202">
        <v>2072</v>
      </c>
      <c r="D121" s="88" t="s">
        <v>158</v>
      </c>
      <c r="E121" s="58">
        <f t="shared" si="4"/>
        <v>80</v>
      </c>
      <c r="F121" s="62" t="s">
        <v>111</v>
      </c>
      <c r="G121" s="59">
        <v>15</v>
      </c>
      <c r="H121" s="60">
        <f t="shared" si="7"/>
        <v>1</v>
      </c>
      <c r="I121" s="61"/>
      <c r="J121" s="56">
        <f t="shared" si="5"/>
        <v>80.14497027348395</v>
      </c>
      <c r="K121" s="89">
        <v>80.14</v>
      </c>
      <c r="L121" s="54">
        <v>360.64</v>
      </c>
      <c r="M121" s="56"/>
      <c r="N121" s="56">
        <f t="shared" si="6"/>
        <v>0.8</v>
      </c>
    </row>
    <row r="122" spans="1:14" ht="15.75">
      <c r="A122" s="57">
        <v>110</v>
      </c>
      <c r="B122" s="200"/>
      <c r="C122" s="203"/>
      <c r="D122" s="88" t="s">
        <v>32</v>
      </c>
      <c r="E122" s="58">
        <f t="shared" si="4"/>
        <v>80</v>
      </c>
      <c r="F122" s="62" t="s">
        <v>111</v>
      </c>
      <c r="G122" s="59">
        <v>15</v>
      </c>
      <c r="H122" s="60">
        <f t="shared" si="7"/>
        <v>1</v>
      </c>
      <c r="I122" s="61"/>
      <c r="J122" s="56">
        <f t="shared" si="5"/>
        <v>80.14497027348395</v>
      </c>
      <c r="K122" s="89">
        <v>80.14</v>
      </c>
      <c r="L122" s="54"/>
      <c r="M122" s="56"/>
      <c r="N122" s="56">
        <f t="shared" si="6"/>
        <v>0.8</v>
      </c>
    </row>
    <row r="123" spans="1:14" ht="15.75">
      <c r="A123" s="57">
        <v>111</v>
      </c>
      <c r="B123" s="200"/>
      <c r="C123" s="203"/>
      <c r="D123" s="88" t="s">
        <v>128</v>
      </c>
      <c r="E123" s="58">
        <f t="shared" si="4"/>
        <v>100</v>
      </c>
      <c r="F123" s="62" t="s">
        <v>113</v>
      </c>
      <c r="G123" s="59">
        <v>15</v>
      </c>
      <c r="H123" s="60">
        <f t="shared" si="7"/>
        <v>1</v>
      </c>
      <c r="I123" s="61"/>
      <c r="J123" s="56">
        <f t="shared" si="5"/>
        <v>100.18121284185493</v>
      </c>
      <c r="K123" s="89">
        <v>100.18</v>
      </c>
      <c r="L123" s="54"/>
      <c r="M123" s="56"/>
      <c r="N123" s="56">
        <f t="shared" si="6"/>
        <v>1</v>
      </c>
    </row>
    <row r="124" spans="1:14" ht="15.75">
      <c r="A124" s="57">
        <v>112</v>
      </c>
      <c r="B124" s="201"/>
      <c r="C124" s="204"/>
      <c r="D124" s="88" t="s">
        <v>159</v>
      </c>
      <c r="E124" s="58">
        <f t="shared" si="4"/>
        <v>100</v>
      </c>
      <c r="F124" s="62" t="s">
        <v>113</v>
      </c>
      <c r="G124" s="59">
        <v>15</v>
      </c>
      <c r="H124" s="60">
        <f t="shared" si="7"/>
        <v>1</v>
      </c>
      <c r="I124" s="61"/>
      <c r="J124" s="56">
        <f t="shared" si="5"/>
        <v>100.18121284185493</v>
      </c>
      <c r="K124" s="89">
        <v>100.18</v>
      </c>
      <c r="L124" s="55"/>
      <c r="M124" s="56"/>
      <c r="N124" s="56">
        <f t="shared" si="6"/>
        <v>1</v>
      </c>
    </row>
    <row r="125" spans="1:18" ht="15.75">
      <c r="A125" s="57">
        <v>113</v>
      </c>
      <c r="B125" s="199">
        <v>64</v>
      </c>
      <c r="C125" s="202">
        <v>2141</v>
      </c>
      <c r="D125" s="91" t="s">
        <v>310</v>
      </c>
      <c r="E125" s="102">
        <f t="shared" si="4"/>
        <v>100</v>
      </c>
      <c r="F125" s="103" t="s">
        <v>113</v>
      </c>
      <c r="G125" s="59">
        <v>15</v>
      </c>
      <c r="H125" s="60">
        <f t="shared" si="7"/>
        <v>1</v>
      </c>
      <c r="I125" s="61"/>
      <c r="J125" s="56">
        <f t="shared" si="5"/>
        <v>100.18121284185493</v>
      </c>
      <c r="K125" s="89">
        <v>100.18</v>
      </c>
      <c r="L125" s="55">
        <v>180.32</v>
      </c>
      <c r="M125" s="56"/>
      <c r="N125" s="56">
        <f t="shared" si="6"/>
        <v>1</v>
      </c>
      <c r="R125" s="44"/>
    </row>
    <row r="126" spans="1:18" ht="15.75">
      <c r="A126" s="57">
        <v>114</v>
      </c>
      <c r="B126" s="201"/>
      <c r="C126" s="204"/>
      <c r="D126" s="88" t="s">
        <v>33</v>
      </c>
      <c r="E126" s="58">
        <f t="shared" si="4"/>
        <v>80</v>
      </c>
      <c r="F126" s="62" t="s">
        <v>111</v>
      </c>
      <c r="G126" s="59">
        <v>15</v>
      </c>
      <c r="H126" s="60">
        <f t="shared" si="7"/>
        <v>1</v>
      </c>
      <c r="I126" s="61"/>
      <c r="J126" s="56">
        <f t="shared" si="5"/>
        <v>80.14497027348395</v>
      </c>
      <c r="K126" s="89">
        <v>80.14</v>
      </c>
      <c r="L126" s="54"/>
      <c r="M126" s="56"/>
      <c r="N126" s="56">
        <f t="shared" si="6"/>
        <v>0.8</v>
      </c>
      <c r="R126" s="44"/>
    </row>
    <row r="127" spans="1:14" ht="15.75">
      <c r="A127" s="57">
        <v>115</v>
      </c>
      <c r="B127" s="199">
        <v>65</v>
      </c>
      <c r="C127" s="214">
        <v>2147</v>
      </c>
      <c r="D127" s="88" t="s">
        <v>34</v>
      </c>
      <c r="E127" s="58">
        <f t="shared" si="4"/>
        <v>80</v>
      </c>
      <c r="F127" s="62" t="s">
        <v>111</v>
      </c>
      <c r="G127" s="59">
        <v>15</v>
      </c>
      <c r="H127" s="60">
        <f t="shared" si="7"/>
        <v>1</v>
      </c>
      <c r="I127" s="61"/>
      <c r="J127" s="56">
        <f t="shared" si="5"/>
        <v>80.14497027348395</v>
      </c>
      <c r="K127" s="89">
        <v>80.14</v>
      </c>
      <c r="L127" s="54">
        <v>160.28</v>
      </c>
      <c r="M127" s="56"/>
      <c r="N127" s="56">
        <f t="shared" si="6"/>
        <v>0.8</v>
      </c>
    </row>
    <row r="128" spans="1:14" ht="15.75">
      <c r="A128" s="57">
        <v>116</v>
      </c>
      <c r="B128" s="201"/>
      <c r="C128" s="215"/>
      <c r="D128" s="88" t="s">
        <v>154</v>
      </c>
      <c r="E128" s="58">
        <f t="shared" si="4"/>
        <v>80</v>
      </c>
      <c r="F128" s="62" t="s">
        <v>111</v>
      </c>
      <c r="G128" s="59">
        <v>15</v>
      </c>
      <c r="H128" s="60">
        <f t="shared" si="7"/>
        <v>1</v>
      </c>
      <c r="I128" s="61"/>
      <c r="J128" s="56">
        <f t="shared" si="5"/>
        <v>80.14497027348395</v>
      </c>
      <c r="K128" s="89">
        <v>80.14</v>
      </c>
      <c r="L128" s="54"/>
      <c r="M128" s="56"/>
      <c r="N128" s="56">
        <f t="shared" si="6"/>
        <v>0.8</v>
      </c>
    </row>
    <row r="129" spans="1:14" ht="15.75">
      <c r="A129" s="136">
        <v>117</v>
      </c>
      <c r="B129" s="205">
        <v>66</v>
      </c>
      <c r="C129" s="207">
        <v>2139</v>
      </c>
      <c r="D129" s="139" t="s">
        <v>35</v>
      </c>
      <c r="E129" s="58">
        <f t="shared" si="4"/>
        <v>80</v>
      </c>
      <c r="F129" s="62" t="s">
        <v>111</v>
      </c>
      <c r="G129" s="59"/>
      <c r="H129" s="60">
        <f t="shared" si="7"/>
        <v>0</v>
      </c>
      <c r="I129" s="61"/>
      <c r="J129" s="56">
        <f t="shared" si="5"/>
        <v>0</v>
      </c>
      <c r="K129" s="89">
        <v>0</v>
      </c>
      <c r="L129" s="54">
        <v>0</v>
      </c>
      <c r="M129" s="56"/>
      <c r="N129" s="56">
        <f t="shared" si="6"/>
        <v>0</v>
      </c>
    </row>
    <row r="130" spans="1:14" ht="15.75">
      <c r="A130" s="136">
        <v>118</v>
      </c>
      <c r="B130" s="209"/>
      <c r="C130" s="210"/>
      <c r="D130" s="139" t="s">
        <v>152</v>
      </c>
      <c r="E130" s="58">
        <f t="shared" si="4"/>
        <v>100</v>
      </c>
      <c r="F130" s="62" t="s">
        <v>113</v>
      </c>
      <c r="G130" s="59"/>
      <c r="H130" s="60">
        <f t="shared" si="7"/>
        <v>0</v>
      </c>
      <c r="I130" s="61"/>
      <c r="J130" s="56">
        <f t="shared" si="5"/>
        <v>0</v>
      </c>
      <c r="K130" s="89">
        <v>0</v>
      </c>
      <c r="L130" s="54"/>
      <c r="M130" s="56"/>
      <c r="N130" s="56">
        <f t="shared" si="6"/>
        <v>0</v>
      </c>
    </row>
    <row r="131" spans="1:18" ht="15.75">
      <c r="A131" s="136">
        <v>119</v>
      </c>
      <c r="B131" s="209"/>
      <c r="C131" s="210"/>
      <c r="D131" s="139" t="s">
        <v>153</v>
      </c>
      <c r="E131" s="58">
        <f t="shared" si="4"/>
        <v>100</v>
      </c>
      <c r="F131" s="62" t="s">
        <v>113</v>
      </c>
      <c r="G131" s="59"/>
      <c r="H131" s="60">
        <f t="shared" si="7"/>
        <v>0</v>
      </c>
      <c r="I131" s="61"/>
      <c r="J131" s="56">
        <f t="shared" si="5"/>
        <v>0</v>
      </c>
      <c r="K131" s="89">
        <v>0</v>
      </c>
      <c r="L131" s="54"/>
      <c r="M131" s="56"/>
      <c r="N131" s="56">
        <f t="shared" si="6"/>
        <v>0</v>
      </c>
      <c r="R131" s="44"/>
    </row>
    <row r="132" spans="1:14" ht="15.75">
      <c r="A132" s="57">
        <v>120</v>
      </c>
      <c r="B132" s="199">
        <v>67</v>
      </c>
      <c r="C132" s="202">
        <v>2142</v>
      </c>
      <c r="D132" s="93" t="s">
        <v>36</v>
      </c>
      <c r="E132" s="58">
        <f t="shared" si="4"/>
        <v>120</v>
      </c>
      <c r="F132" s="62" t="s">
        <v>112</v>
      </c>
      <c r="G132" s="59">
        <v>15</v>
      </c>
      <c r="H132" s="60">
        <f t="shared" si="7"/>
        <v>1</v>
      </c>
      <c r="I132" s="61"/>
      <c r="J132" s="56">
        <f t="shared" si="5"/>
        <v>120.21745541022591</v>
      </c>
      <c r="K132" s="89">
        <v>120.22</v>
      </c>
      <c r="L132" s="54">
        <v>200.36</v>
      </c>
      <c r="M132" s="56"/>
      <c r="N132" s="56">
        <f t="shared" si="6"/>
        <v>1.2</v>
      </c>
    </row>
    <row r="133" spans="1:18" ht="15.75">
      <c r="A133" s="57">
        <v>121</v>
      </c>
      <c r="B133" s="200"/>
      <c r="C133" s="203"/>
      <c r="D133" s="88" t="s">
        <v>166</v>
      </c>
      <c r="E133" s="58">
        <f t="shared" si="4"/>
        <v>80</v>
      </c>
      <c r="F133" s="62" t="s">
        <v>111</v>
      </c>
      <c r="G133" s="59">
        <v>15</v>
      </c>
      <c r="H133" s="60">
        <f t="shared" si="7"/>
        <v>1</v>
      </c>
      <c r="I133" s="61"/>
      <c r="J133" s="56">
        <f t="shared" si="5"/>
        <v>80.14497027348395</v>
      </c>
      <c r="K133" s="89">
        <v>80.14</v>
      </c>
      <c r="L133" s="54"/>
      <c r="M133" s="56"/>
      <c r="N133" s="56">
        <f t="shared" si="6"/>
        <v>0.8</v>
      </c>
      <c r="R133" s="44"/>
    </row>
    <row r="134" spans="1:14" ht="15.75">
      <c r="A134" s="57"/>
      <c r="B134" s="201"/>
      <c r="C134" s="204"/>
      <c r="D134" s="104" t="s">
        <v>245</v>
      </c>
      <c r="E134" s="58">
        <v>100</v>
      </c>
      <c r="F134" s="62" t="s">
        <v>113</v>
      </c>
      <c r="G134" s="59"/>
      <c r="H134" s="60">
        <f t="shared" si="7"/>
        <v>0</v>
      </c>
      <c r="I134" s="61"/>
      <c r="J134" s="56">
        <f t="shared" si="5"/>
        <v>0</v>
      </c>
      <c r="K134" s="89">
        <v>0</v>
      </c>
      <c r="L134" s="54"/>
      <c r="M134" s="56"/>
      <c r="N134" s="56">
        <f t="shared" si="6"/>
        <v>0</v>
      </c>
    </row>
    <row r="135" spans="1:14" ht="15.75">
      <c r="A135" s="105"/>
      <c r="B135" s="216"/>
      <c r="C135" s="219">
        <v>2160</v>
      </c>
      <c r="D135" s="104" t="s">
        <v>256</v>
      </c>
      <c r="E135" s="58">
        <f t="shared" si="4"/>
        <v>120</v>
      </c>
      <c r="F135" s="62" t="s">
        <v>112</v>
      </c>
      <c r="G135" s="59"/>
      <c r="H135" s="60">
        <f t="shared" si="7"/>
        <v>0</v>
      </c>
      <c r="I135" s="61"/>
      <c r="J135" s="56">
        <f t="shared" si="5"/>
        <v>0</v>
      </c>
      <c r="K135" s="89">
        <v>0</v>
      </c>
      <c r="L135" s="54">
        <v>0</v>
      </c>
      <c r="M135" s="56"/>
      <c r="N135" s="56">
        <f t="shared" si="6"/>
        <v>0</v>
      </c>
    </row>
    <row r="136" spans="1:14" ht="15.75">
      <c r="A136" s="105"/>
      <c r="B136" s="217"/>
      <c r="C136" s="220"/>
      <c r="D136" s="113" t="s">
        <v>37</v>
      </c>
      <c r="E136" s="63">
        <f t="shared" si="4"/>
        <v>100</v>
      </c>
      <c r="F136" s="64" t="s">
        <v>113</v>
      </c>
      <c r="G136" s="59"/>
      <c r="H136" s="56">
        <f t="shared" si="7"/>
        <v>0</v>
      </c>
      <c r="I136" s="65"/>
      <c r="J136" s="56">
        <f t="shared" si="5"/>
        <v>0</v>
      </c>
      <c r="K136" s="89">
        <v>0</v>
      </c>
      <c r="L136" s="54"/>
      <c r="M136" s="66"/>
      <c r="N136" s="56">
        <f t="shared" si="6"/>
        <v>0</v>
      </c>
    </row>
    <row r="137" spans="1:14" ht="15.75">
      <c r="A137" s="105"/>
      <c r="B137" s="218"/>
      <c r="C137" s="221"/>
      <c r="D137" s="104" t="s">
        <v>38</v>
      </c>
      <c r="E137" s="58">
        <f t="shared" si="4"/>
        <v>120</v>
      </c>
      <c r="F137" s="62" t="s">
        <v>112</v>
      </c>
      <c r="G137" s="59"/>
      <c r="H137" s="60">
        <f t="shared" si="7"/>
        <v>0</v>
      </c>
      <c r="I137" s="61"/>
      <c r="J137" s="56">
        <f t="shared" si="5"/>
        <v>0</v>
      </c>
      <c r="K137" s="89">
        <v>0</v>
      </c>
      <c r="L137" s="54"/>
      <c r="M137" s="56"/>
      <c r="N137" s="56">
        <f t="shared" si="6"/>
        <v>0</v>
      </c>
    </row>
    <row r="138" spans="1:14" ht="15.75">
      <c r="A138" s="57">
        <v>122</v>
      </c>
      <c r="B138" s="199">
        <v>68</v>
      </c>
      <c r="C138" s="202">
        <v>2154</v>
      </c>
      <c r="D138" s="88" t="s">
        <v>39</v>
      </c>
      <c r="E138" s="58">
        <f t="shared" si="4"/>
        <v>100</v>
      </c>
      <c r="F138" s="62" t="s">
        <v>113</v>
      </c>
      <c r="G138" s="59">
        <v>15</v>
      </c>
      <c r="H138" s="60">
        <f t="shared" si="7"/>
        <v>1</v>
      </c>
      <c r="I138" s="61"/>
      <c r="J138" s="56">
        <f t="shared" si="5"/>
        <v>100.18121284185493</v>
      </c>
      <c r="K138" s="89">
        <v>100.18</v>
      </c>
      <c r="L138" s="54">
        <v>340.6</v>
      </c>
      <c r="M138" s="56"/>
      <c r="N138" s="56">
        <f t="shared" si="6"/>
        <v>1</v>
      </c>
    </row>
    <row r="139" spans="1:14" ht="15.75">
      <c r="A139" s="57">
        <v>123</v>
      </c>
      <c r="B139" s="200"/>
      <c r="C139" s="203"/>
      <c r="D139" s="88" t="s">
        <v>40</v>
      </c>
      <c r="E139" s="58">
        <f t="shared" si="4"/>
        <v>80</v>
      </c>
      <c r="F139" s="62" t="s">
        <v>111</v>
      </c>
      <c r="G139" s="59">
        <v>15</v>
      </c>
      <c r="H139" s="60">
        <f t="shared" si="7"/>
        <v>1</v>
      </c>
      <c r="I139" s="61"/>
      <c r="J139" s="56">
        <f aca="true" t="shared" si="8" ref="J139:J206">$F$332*N139</f>
        <v>80.14497027348395</v>
      </c>
      <c r="K139" s="89">
        <v>80.14</v>
      </c>
      <c r="L139" s="54"/>
      <c r="M139" s="56"/>
      <c r="N139" s="56">
        <f aca="true" t="shared" si="9" ref="N139:N206">H139*E139/100+M139%*(H139*E139/100)+I139%*(H139*E139/100+M139%*(H139*E139/100))</f>
        <v>0.8</v>
      </c>
    </row>
    <row r="140" spans="1:14" ht="15.75">
      <c r="A140" s="57">
        <v>124</v>
      </c>
      <c r="B140" s="201"/>
      <c r="C140" s="204"/>
      <c r="D140" s="88" t="s">
        <v>41</v>
      </c>
      <c r="E140" s="58">
        <f t="shared" si="4"/>
        <v>80</v>
      </c>
      <c r="F140" s="62" t="s">
        <v>111</v>
      </c>
      <c r="G140" s="59">
        <v>15</v>
      </c>
      <c r="H140" s="60">
        <f aca="true" t="shared" si="10" ref="H140:H206">G140/15</f>
        <v>1</v>
      </c>
      <c r="I140" s="61"/>
      <c r="J140" s="56">
        <f t="shared" si="8"/>
        <v>80.14497027348395</v>
      </c>
      <c r="K140" s="89">
        <v>80.14</v>
      </c>
      <c r="L140" s="54"/>
      <c r="M140" s="56"/>
      <c r="N140" s="56">
        <f t="shared" si="9"/>
        <v>0.8</v>
      </c>
    </row>
    <row r="141" spans="1:14" ht="15.75">
      <c r="A141" s="57">
        <v>125</v>
      </c>
      <c r="B141" s="146"/>
      <c r="C141" s="149"/>
      <c r="D141" s="118" t="s">
        <v>311</v>
      </c>
      <c r="E141" s="58">
        <f t="shared" si="4"/>
        <v>80</v>
      </c>
      <c r="F141" s="62" t="s">
        <v>111</v>
      </c>
      <c r="G141" s="59">
        <v>15</v>
      </c>
      <c r="H141" s="60">
        <f t="shared" si="10"/>
        <v>1</v>
      </c>
      <c r="I141" s="61"/>
      <c r="J141" s="56">
        <f t="shared" si="8"/>
        <v>80.14497027348395</v>
      </c>
      <c r="K141" s="89">
        <v>80.14</v>
      </c>
      <c r="L141" s="54"/>
      <c r="M141" s="56"/>
      <c r="N141" s="56">
        <f t="shared" si="9"/>
        <v>0.8</v>
      </c>
    </row>
    <row r="142" spans="1:14" ht="15.75">
      <c r="A142" s="57">
        <v>126</v>
      </c>
      <c r="B142" s="69">
        <v>69</v>
      </c>
      <c r="C142" s="133">
        <v>2336</v>
      </c>
      <c r="D142" s="88" t="s">
        <v>42</v>
      </c>
      <c r="E142" s="58">
        <f t="shared" si="4"/>
        <v>80</v>
      </c>
      <c r="F142" s="62" t="s">
        <v>111</v>
      </c>
      <c r="G142" s="59">
        <v>15</v>
      </c>
      <c r="H142" s="60">
        <f t="shared" si="10"/>
        <v>1</v>
      </c>
      <c r="I142" s="61">
        <v>50</v>
      </c>
      <c r="J142" s="56">
        <f t="shared" si="8"/>
        <v>120.21745541022594</v>
      </c>
      <c r="K142" s="89">
        <v>120.22</v>
      </c>
      <c r="L142" s="54">
        <v>120.22</v>
      </c>
      <c r="M142" s="56"/>
      <c r="N142" s="56">
        <f t="shared" si="9"/>
        <v>1.2000000000000002</v>
      </c>
    </row>
    <row r="143" spans="1:14" ht="15.75">
      <c r="A143" s="57">
        <v>127</v>
      </c>
      <c r="B143" s="69">
        <v>70</v>
      </c>
      <c r="C143" s="133">
        <v>2338</v>
      </c>
      <c r="D143" s="88" t="s">
        <v>216</v>
      </c>
      <c r="E143" s="58">
        <f t="shared" si="4"/>
        <v>80</v>
      </c>
      <c r="F143" s="62" t="s">
        <v>111</v>
      </c>
      <c r="G143" s="59">
        <v>15</v>
      </c>
      <c r="H143" s="60">
        <f t="shared" si="10"/>
        <v>1</v>
      </c>
      <c r="I143" s="61"/>
      <c r="J143" s="56">
        <f t="shared" si="8"/>
        <v>80.14497027348395</v>
      </c>
      <c r="K143" s="89">
        <v>80.14</v>
      </c>
      <c r="L143" s="54">
        <v>80.14</v>
      </c>
      <c r="M143" s="56"/>
      <c r="N143" s="56">
        <f t="shared" si="9"/>
        <v>0.8</v>
      </c>
    </row>
    <row r="144" spans="1:14" ht="15.75">
      <c r="A144" s="136">
        <v>128</v>
      </c>
      <c r="B144" s="110">
        <v>71</v>
      </c>
      <c r="C144" s="138">
        <v>2340</v>
      </c>
      <c r="D144" s="139" t="s">
        <v>217</v>
      </c>
      <c r="E144" s="58">
        <f t="shared" si="4"/>
        <v>80</v>
      </c>
      <c r="F144" s="62" t="s">
        <v>111</v>
      </c>
      <c r="G144" s="59"/>
      <c r="H144" s="60">
        <f t="shared" si="10"/>
        <v>0</v>
      </c>
      <c r="I144" s="61">
        <v>50</v>
      </c>
      <c r="J144" s="56">
        <f t="shared" si="8"/>
        <v>0</v>
      </c>
      <c r="K144" s="89">
        <v>0</v>
      </c>
      <c r="L144" s="54">
        <v>0</v>
      </c>
      <c r="M144" s="56"/>
      <c r="N144" s="56">
        <f t="shared" si="9"/>
        <v>0</v>
      </c>
    </row>
    <row r="145" spans="1:14" ht="15.75">
      <c r="A145" s="57">
        <v>129</v>
      </c>
      <c r="B145" s="69">
        <v>72</v>
      </c>
      <c r="C145" s="97">
        <v>2341</v>
      </c>
      <c r="D145" s="88" t="s">
        <v>43</v>
      </c>
      <c r="E145" s="58">
        <f t="shared" si="4"/>
        <v>80</v>
      </c>
      <c r="F145" s="62" t="s">
        <v>111</v>
      </c>
      <c r="G145" s="59">
        <v>15</v>
      </c>
      <c r="H145" s="60">
        <f t="shared" si="10"/>
        <v>1</v>
      </c>
      <c r="I145" s="61"/>
      <c r="J145" s="56">
        <f t="shared" si="8"/>
        <v>80.14497027348395</v>
      </c>
      <c r="K145" s="89">
        <v>80.14</v>
      </c>
      <c r="L145" s="54">
        <v>80.14</v>
      </c>
      <c r="M145" s="60"/>
      <c r="N145" s="56">
        <f t="shared" si="9"/>
        <v>0.8</v>
      </c>
    </row>
    <row r="146" spans="1:14" ht="15.75">
      <c r="A146" s="57">
        <v>130</v>
      </c>
      <c r="B146" s="69">
        <v>73</v>
      </c>
      <c r="C146" s="133">
        <v>2342</v>
      </c>
      <c r="D146" s="88" t="s">
        <v>44</v>
      </c>
      <c r="E146" s="58">
        <f t="shared" si="4"/>
        <v>80</v>
      </c>
      <c r="F146" s="62" t="s">
        <v>111</v>
      </c>
      <c r="G146" s="59">
        <v>15</v>
      </c>
      <c r="H146" s="60">
        <f t="shared" si="10"/>
        <v>1</v>
      </c>
      <c r="I146" s="61"/>
      <c r="J146" s="56">
        <f t="shared" si="8"/>
        <v>80.14497027348395</v>
      </c>
      <c r="K146" s="89">
        <v>80.14</v>
      </c>
      <c r="L146" s="54">
        <v>80.14</v>
      </c>
      <c r="M146" s="56"/>
      <c r="N146" s="56">
        <f t="shared" si="9"/>
        <v>0.8</v>
      </c>
    </row>
    <row r="147" spans="1:14" ht="15.75">
      <c r="A147" s="57">
        <v>131</v>
      </c>
      <c r="B147" s="69">
        <v>74</v>
      </c>
      <c r="C147" s="133">
        <v>2344</v>
      </c>
      <c r="D147" s="88" t="s">
        <v>45</v>
      </c>
      <c r="E147" s="58">
        <f aca="true" t="shared" si="11" ref="E147:E213">IF(F147="M",80,IF(F147="MP",120,100))</f>
        <v>80</v>
      </c>
      <c r="F147" s="62" t="s">
        <v>111</v>
      </c>
      <c r="G147" s="59">
        <v>15</v>
      </c>
      <c r="H147" s="60">
        <f t="shared" si="10"/>
        <v>1</v>
      </c>
      <c r="I147" s="61"/>
      <c r="J147" s="56">
        <f t="shared" si="8"/>
        <v>80.14497027348395</v>
      </c>
      <c r="K147" s="89">
        <v>80.14</v>
      </c>
      <c r="L147" s="54">
        <v>80.14</v>
      </c>
      <c r="M147" s="56"/>
      <c r="N147" s="56">
        <f t="shared" si="9"/>
        <v>0.8</v>
      </c>
    </row>
    <row r="148" spans="1:14" ht="15.75">
      <c r="A148" s="105"/>
      <c r="B148" s="106"/>
      <c r="C148" s="151">
        <v>2345</v>
      </c>
      <c r="D148" s="104" t="s">
        <v>337</v>
      </c>
      <c r="E148" s="58">
        <f t="shared" si="11"/>
        <v>80</v>
      </c>
      <c r="F148" s="62" t="s">
        <v>111</v>
      </c>
      <c r="G148" s="59"/>
      <c r="H148" s="60">
        <f t="shared" si="10"/>
        <v>0</v>
      </c>
      <c r="I148" s="61"/>
      <c r="J148" s="56">
        <f t="shared" si="8"/>
        <v>0</v>
      </c>
      <c r="K148" s="89">
        <v>0</v>
      </c>
      <c r="L148" s="54">
        <v>0</v>
      </c>
      <c r="M148" s="56"/>
      <c r="N148" s="56">
        <f t="shared" si="9"/>
        <v>0</v>
      </c>
    </row>
    <row r="149" spans="1:14" ht="15.75">
      <c r="A149" s="57">
        <v>132</v>
      </c>
      <c r="B149" s="199">
        <v>75</v>
      </c>
      <c r="C149" s="202">
        <v>2346</v>
      </c>
      <c r="D149" s="88" t="s">
        <v>173</v>
      </c>
      <c r="E149" s="58">
        <f t="shared" si="11"/>
        <v>80</v>
      </c>
      <c r="F149" s="62" t="s">
        <v>111</v>
      </c>
      <c r="G149" s="59">
        <v>15</v>
      </c>
      <c r="H149" s="60">
        <f t="shared" si="10"/>
        <v>1</v>
      </c>
      <c r="I149" s="61"/>
      <c r="J149" s="56">
        <f t="shared" si="8"/>
        <v>80.14497027348395</v>
      </c>
      <c r="K149" s="89">
        <v>80.14</v>
      </c>
      <c r="L149" s="54">
        <v>360.64</v>
      </c>
      <c r="M149" s="56"/>
      <c r="N149" s="56">
        <f t="shared" si="9"/>
        <v>0.8</v>
      </c>
    </row>
    <row r="150" spans="1:14" ht="15.75">
      <c r="A150" s="57">
        <v>133</v>
      </c>
      <c r="B150" s="200"/>
      <c r="C150" s="203"/>
      <c r="D150" s="88" t="s">
        <v>46</v>
      </c>
      <c r="E150" s="58">
        <f t="shared" si="11"/>
        <v>80</v>
      </c>
      <c r="F150" s="62" t="s">
        <v>111</v>
      </c>
      <c r="G150" s="59">
        <v>15</v>
      </c>
      <c r="H150" s="60">
        <f t="shared" si="10"/>
        <v>1</v>
      </c>
      <c r="I150" s="61"/>
      <c r="J150" s="56">
        <f t="shared" si="8"/>
        <v>80.14497027348395</v>
      </c>
      <c r="K150" s="89">
        <v>80.14</v>
      </c>
      <c r="L150" s="54"/>
      <c r="M150" s="56"/>
      <c r="N150" s="56">
        <f t="shared" si="9"/>
        <v>0.8</v>
      </c>
    </row>
    <row r="151" spans="1:14" ht="15.75">
      <c r="A151" s="57">
        <v>134</v>
      </c>
      <c r="B151" s="200"/>
      <c r="C151" s="203"/>
      <c r="D151" s="99" t="s">
        <v>240</v>
      </c>
      <c r="E151" s="58">
        <f t="shared" si="11"/>
        <v>80</v>
      </c>
      <c r="F151" s="62" t="s">
        <v>111</v>
      </c>
      <c r="G151" s="59">
        <v>15</v>
      </c>
      <c r="H151" s="60">
        <f t="shared" si="10"/>
        <v>1</v>
      </c>
      <c r="I151" s="61"/>
      <c r="J151" s="56">
        <f t="shared" si="8"/>
        <v>80.14497027348395</v>
      </c>
      <c r="K151" s="89">
        <v>80.14</v>
      </c>
      <c r="L151" s="54"/>
      <c r="M151" s="56"/>
      <c r="N151" s="56">
        <f t="shared" si="9"/>
        <v>0.8</v>
      </c>
    </row>
    <row r="152" spans="1:14" ht="15.75">
      <c r="A152" s="57">
        <v>135</v>
      </c>
      <c r="B152" s="201"/>
      <c r="C152" s="204"/>
      <c r="D152" s="86" t="s">
        <v>168</v>
      </c>
      <c r="E152" s="58">
        <f t="shared" si="11"/>
        <v>120</v>
      </c>
      <c r="F152" s="62" t="s">
        <v>112</v>
      </c>
      <c r="G152" s="59">
        <v>15</v>
      </c>
      <c r="H152" s="60">
        <f t="shared" si="10"/>
        <v>1</v>
      </c>
      <c r="I152" s="61"/>
      <c r="J152" s="56">
        <f t="shared" si="8"/>
        <v>120.21745541022591</v>
      </c>
      <c r="K152" s="89">
        <v>120.22</v>
      </c>
      <c r="L152" s="54"/>
      <c r="M152" s="56"/>
      <c r="N152" s="56">
        <f t="shared" si="9"/>
        <v>1.2</v>
      </c>
    </row>
    <row r="153" spans="1:14" ht="15.75">
      <c r="A153" s="57">
        <v>136</v>
      </c>
      <c r="B153" s="69">
        <v>76</v>
      </c>
      <c r="C153" s="133">
        <v>2348</v>
      </c>
      <c r="D153" s="88" t="s">
        <v>47</v>
      </c>
      <c r="E153" s="58">
        <f t="shared" si="11"/>
        <v>80</v>
      </c>
      <c r="F153" s="62" t="s">
        <v>111</v>
      </c>
      <c r="G153" s="59">
        <v>15</v>
      </c>
      <c r="H153" s="60">
        <f t="shared" si="10"/>
        <v>1</v>
      </c>
      <c r="I153" s="61"/>
      <c r="J153" s="56">
        <f t="shared" si="8"/>
        <v>80.14497027348395</v>
      </c>
      <c r="K153" s="89">
        <v>80.14</v>
      </c>
      <c r="L153" s="54">
        <v>80.14</v>
      </c>
      <c r="M153" s="56"/>
      <c r="N153" s="56">
        <f t="shared" si="9"/>
        <v>0.8</v>
      </c>
    </row>
    <row r="154" spans="1:14" ht="15.75">
      <c r="A154" s="57">
        <v>137</v>
      </c>
      <c r="B154" s="199">
        <v>77</v>
      </c>
      <c r="C154" s="202">
        <v>2349</v>
      </c>
      <c r="D154" s="88" t="s">
        <v>172</v>
      </c>
      <c r="E154" s="58">
        <f t="shared" si="11"/>
        <v>80</v>
      </c>
      <c r="F154" s="62" t="s">
        <v>111</v>
      </c>
      <c r="G154" s="59">
        <v>15</v>
      </c>
      <c r="H154" s="60">
        <f t="shared" si="10"/>
        <v>1</v>
      </c>
      <c r="I154" s="61">
        <v>50</v>
      </c>
      <c r="J154" s="56">
        <f t="shared" si="8"/>
        <v>120.21745541022594</v>
      </c>
      <c r="K154" s="89">
        <v>120.22</v>
      </c>
      <c r="L154" s="54">
        <v>480.86</v>
      </c>
      <c r="M154" s="56"/>
      <c r="N154" s="56">
        <f t="shared" si="9"/>
        <v>1.2000000000000002</v>
      </c>
    </row>
    <row r="155" spans="1:14" ht="15.75">
      <c r="A155" s="57">
        <v>138</v>
      </c>
      <c r="B155" s="200"/>
      <c r="C155" s="203"/>
      <c r="D155" s="88" t="s">
        <v>48</v>
      </c>
      <c r="E155" s="58">
        <f t="shared" si="11"/>
        <v>80</v>
      </c>
      <c r="F155" s="62" t="s">
        <v>111</v>
      </c>
      <c r="G155" s="59">
        <v>15</v>
      </c>
      <c r="H155" s="60">
        <f t="shared" si="10"/>
        <v>1</v>
      </c>
      <c r="I155" s="61">
        <v>50</v>
      </c>
      <c r="J155" s="56">
        <f t="shared" si="8"/>
        <v>120.21745541022594</v>
      </c>
      <c r="K155" s="89">
        <v>120.22</v>
      </c>
      <c r="L155" s="54"/>
      <c r="M155" s="56"/>
      <c r="N155" s="56">
        <f t="shared" si="9"/>
        <v>1.2000000000000002</v>
      </c>
    </row>
    <row r="156" spans="1:14" ht="15.75">
      <c r="A156" s="57">
        <v>139</v>
      </c>
      <c r="B156" s="200"/>
      <c r="C156" s="203"/>
      <c r="D156" s="88" t="s">
        <v>171</v>
      </c>
      <c r="E156" s="58">
        <f t="shared" si="11"/>
        <v>80</v>
      </c>
      <c r="F156" s="62" t="s">
        <v>111</v>
      </c>
      <c r="G156" s="59">
        <v>15</v>
      </c>
      <c r="H156" s="60">
        <f t="shared" si="10"/>
        <v>1</v>
      </c>
      <c r="I156" s="61"/>
      <c r="J156" s="56">
        <f t="shared" si="8"/>
        <v>80.14497027348395</v>
      </c>
      <c r="K156" s="89">
        <v>80.14</v>
      </c>
      <c r="L156" s="54"/>
      <c r="M156" s="56"/>
      <c r="N156" s="56">
        <f t="shared" si="9"/>
        <v>0.8</v>
      </c>
    </row>
    <row r="157" spans="1:14" ht="15.75">
      <c r="A157" s="57">
        <v>140</v>
      </c>
      <c r="B157" s="200"/>
      <c r="C157" s="203"/>
      <c r="D157" s="98" t="s">
        <v>239</v>
      </c>
      <c r="E157" s="58">
        <f t="shared" si="11"/>
        <v>80</v>
      </c>
      <c r="F157" s="62" t="s">
        <v>111</v>
      </c>
      <c r="G157" s="59">
        <v>15</v>
      </c>
      <c r="H157" s="60">
        <f t="shared" si="10"/>
        <v>1</v>
      </c>
      <c r="I157" s="61"/>
      <c r="J157" s="56">
        <f t="shared" si="8"/>
        <v>80.14497027348395</v>
      </c>
      <c r="K157" s="89">
        <v>80.14</v>
      </c>
      <c r="L157" s="54"/>
      <c r="M157" s="56"/>
      <c r="N157" s="56">
        <f t="shared" si="9"/>
        <v>0.8</v>
      </c>
    </row>
    <row r="158" spans="1:14" ht="15.75">
      <c r="A158" s="57">
        <v>141</v>
      </c>
      <c r="B158" s="201"/>
      <c r="C158" s="204"/>
      <c r="D158" s="88" t="s">
        <v>170</v>
      </c>
      <c r="E158" s="58">
        <f t="shared" si="11"/>
        <v>80</v>
      </c>
      <c r="F158" s="62" t="s">
        <v>111</v>
      </c>
      <c r="G158" s="59">
        <v>15</v>
      </c>
      <c r="H158" s="60">
        <f t="shared" si="10"/>
        <v>1</v>
      </c>
      <c r="I158" s="61"/>
      <c r="J158" s="56">
        <f t="shared" si="8"/>
        <v>80.14497027348395</v>
      </c>
      <c r="K158" s="89">
        <v>80.14</v>
      </c>
      <c r="L158" s="54"/>
      <c r="M158" s="56"/>
      <c r="N158" s="56">
        <f t="shared" si="9"/>
        <v>0.8</v>
      </c>
    </row>
    <row r="159" spans="1:14" ht="15.75">
      <c r="A159" s="57">
        <v>142</v>
      </c>
      <c r="B159" s="199">
        <v>78</v>
      </c>
      <c r="C159" s="202">
        <v>2385</v>
      </c>
      <c r="D159" s="69" t="s">
        <v>49</v>
      </c>
      <c r="E159" s="58">
        <f t="shared" si="11"/>
        <v>120</v>
      </c>
      <c r="F159" s="62" t="s">
        <v>112</v>
      </c>
      <c r="G159" s="59">
        <v>15</v>
      </c>
      <c r="H159" s="60">
        <f t="shared" si="10"/>
        <v>1</v>
      </c>
      <c r="I159" s="61"/>
      <c r="J159" s="56">
        <f t="shared" si="8"/>
        <v>120.21745541022591</v>
      </c>
      <c r="K159" s="89">
        <v>120.22</v>
      </c>
      <c r="L159" s="54">
        <v>681.22</v>
      </c>
      <c r="M159" s="56"/>
      <c r="N159" s="56">
        <f t="shared" si="9"/>
        <v>1.2</v>
      </c>
    </row>
    <row r="160" spans="1:14" ht="15.75">
      <c r="A160" s="57">
        <v>143</v>
      </c>
      <c r="B160" s="200"/>
      <c r="C160" s="203"/>
      <c r="D160" s="57" t="s">
        <v>169</v>
      </c>
      <c r="E160" s="58">
        <f t="shared" si="11"/>
        <v>100</v>
      </c>
      <c r="F160" s="62" t="s">
        <v>113</v>
      </c>
      <c r="G160" s="59">
        <v>15</v>
      </c>
      <c r="H160" s="60">
        <f t="shared" si="10"/>
        <v>1</v>
      </c>
      <c r="I160" s="61"/>
      <c r="J160" s="56">
        <f t="shared" si="8"/>
        <v>100.18121284185493</v>
      </c>
      <c r="K160" s="89">
        <v>100.18</v>
      </c>
      <c r="L160" s="54"/>
      <c r="M160" s="56"/>
      <c r="N160" s="56">
        <f t="shared" si="9"/>
        <v>1</v>
      </c>
    </row>
    <row r="161" spans="1:14" ht="15.75">
      <c r="A161" s="57">
        <v>144</v>
      </c>
      <c r="B161" s="200"/>
      <c r="C161" s="203"/>
      <c r="D161" s="57" t="s">
        <v>50</v>
      </c>
      <c r="E161" s="58">
        <f t="shared" si="11"/>
        <v>80</v>
      </c>
      <c r="F161" s="62" t="s">
        <v>111</v>
      </c>
      <c r="G161" s="59">
        <v>15</v>
      </c>
      <c r="H161" s="60">
        <f t="shared" si="10"/>
        <v>1</v>
      </c>
      <c r="I161" s="61"/>
      <c r="J161" s="56">
        <f t="shared" si="8"/>
        <v>80.14497027348395</v>
      </c>
      <c r="K161" s="89">
        <v>80.14</v>
      </c>
      <c r="L161" s="54"/>
      <c r="M161" s="56"/>
      <c r="N161" s="56">
        <f t="shared" si="9"/>
        <v>0.8</v>
      </c>
    </row>
    <row r="162" spans="1:14" ht="15.75">
      <c r="A162" s="57">
        <v>145</v>
      </c>
      <c r="B162" s="200"/>
      <c r="C162" s="203"/>
      <c r="D162" s="57" t="s">
        <v>51</v>
      </c>
      <c r="E162" s="58">
        <f t="shared" si="11"/>
        <v>80</v>
      </c>
      <c r="F162" s="62" t="s">
        <v>111</v>
      </c>
      <c r="G162" s="59">
        <v>15</v>
      </c>
      <c r="H162" s="60">
        <f t="shared" si="10"/>
        <v>1</v>
      </c>
      <c r="I162" s="61"/>
      <c r="J162" s="56">
        <f t="shared" si="8"/>
        <v>80.14497027348395</v>
      </c>
      <c r="K162" s="89">
        <v>80.14</v>
      </c>
      <c r="L162" s="54"/>
      <c r="M162" s="56"/>
      <c r="N162" s="56">
        <f t="shared" si="9"/>
        <v>0.8</v>
      </c>
    </row>
    <row r="163" spans="1:14" ht="15.75">
      <c r="A163" s="57">
        <v>146</v>
      </c>
      <c r="B163" s="200"/>
      <c r="C163" s="203"/>
      <c r="D163" s="119" t="s">
        <v>312</v>
      </c>
      <c r="E163" s="58">
        <f t="shared" si="11"/>
        <v>100</v>
      </c>
      <c r="F163" s="62" t="s">
        <v>113</v>
      </c>
      <c r="G163" s="59">
        <v>15</v>
      </c>
      <c r="H163" s="60">
        <f t="shared" si="10"/>
        <v>1</v>
      </c>
      <c r="I163" s="61"/>
      <c r="J163" s="56">
        <f t="shared" si="8"/>
        <v>100.18121284185493</v>
      </c>
      <c r="K163" s="89">
        <v>100.18</v>
      </c>
      <c r="L163" s="54"/>
      <c r="M163" s="56"/>
      <c r="N163" s="56">
        <f t="shared" si="9"/>
        <v>1</v>
      </c>
    </row>
    <row r="164" spans="1:14" ht="15.75">
      <c r="A164" s="57">
        <v>147</v>
      </c>
      <c r="B164" s="201"/>
      <c r="C164" s="204"/>
      <c r="D164" s="135" t="s">
        <v>349</v>
      </c>
      <c r="E164" s="58">
        <f t="shared" si="11"/>
        <v>120</v>
      </c>
      <c r="F164" s="62" t="s">
        <v>112</v>
      </c>
      <c r="G164" s="59">
        <v>15</v>
      </c>
      <c r="H164" s="60">
        <f t="shared" si="10"/>
        <v>1</v>
      </c>
      <c r="I164" s="61"/>
      <c r="J164" s="56">
        <f t="shared" si="8"/>
        <v>120.21745541022591</v>
      </c>
      <c r="K164" s="89">
        <v>120.22</v>
      </c>
      <c r="L164" s="54"/>
      <c r="M164" s="56"/>
      <c r="N164" s="56">
        <f t="shared" si="9"/>
        <v>1.2</v>
      </c>
    </row>
    <row r="165" spans="1:14" ht="15.75">
      <c r="A165" s="57">
        <v>148</v>
      </c>
      <c r="B165" s="145"/>
      <c r="C165" s="148"/>
      <c r="D165" s="119" t="s">
        <v>350</v>
      </c>
      <c r="E165" s="58">
        <f t="shared" si="11"/>
        <v>80</v>
      </c>
      <c r="F165" s="62" t="s">
        <v>111</v>
      </c>
      <c r="G165" s="59">
        <v>15</v>
      </c>
      <c r="H165" s="60">
        <f t="shared" si="10"/>
        <v>1</v>
      </c>
      <c r="I165" s="61"/>
      <c r="J165" s="56">
        <f t="shared" si="8"/>
        <v>80.14497027348395</v>
      </c>
      <c r="K165" s="89">
        <v>80.14</v>
      </c>
      <c r="L165" s="54"/>
      <c r="M165" s="56"/>
      <c r="N165" s="56">
        <f t="shared" si="9"/>
        <v>0.8</v>
      </c>
    </row>
    <row r="166" spans="1:14" ht="15.75">
      <c r="A166" s="57">
        <v>149</v>
      </c>
      <c r="B166" s="199">
        <v>79</v>
      </c>
      <c r="C166" s="202">
        <v>2386</v>
      </c>
      <c r="D166" s="57" t="s">
        <v>52</v>
      </c>
      <c r="E166" s="58">
        <f t="shared" si="11"/>
        <v>80</v>
      </c>
      <c r="F166" s="62" t="s">
        <v>111</v>
      </c>
      <c r="G166" s="59">
        <v>15</v>
      </c>
      <c r="H166" s="60">
        <f t="shared" si="10"/>
        <v>1</v>
      </c>
      <c r="I166" s="61"/>
      <c r="J166" s="56">
        <f t="shared" si="8"/>
        <v>80.14497027348395</v>
      </c>
      <c r="K166" s="89">
        <v>80.14</v>
      </c>
      <c r="L166" s="54">
        <v>160.28</v>
      </c>
      <c r="M166" s="56"/>
      <c r="N166" s="56">
        <f t="shared" si="9"/>
        <v>0.8</v>
      </c>
    </row>
    <row r="167" spans="1:14" ht="15.75">
      <c r="A167" s="57">
        <v>150</v>
      </c>
      <c r="B167" s="201"/>
      <c r="C167" s="204"/>
      <c r="D167" s="57" t="s">
        <v>53</v>
      </c>
      <c r="E167" s="58">
        <f t="shared" si="11"/>
        <v>80</v>
      </c>
      <c r="F167" s="62" t="s">
        <v>111</v>
      </c>
      <c r="G167" s="59">
        <v>15</v>
      </c>
      <c r="H167" s="60">
        <f t="shared" si="10"/>
        <v>1</v>
      </c>
      <c r="I167" s="61"/>
      <c r="J167" s="56">
        <f t="shared" si="8"/>
        <v>80.14497027348395</v>
      </c>
      <c r="K167" s="89">
        <v>80.14</v>
      </c>
      <c r="L167" s="54"/>
      <c r="M167" s="56"/>
      <c r="N167" s="56">
        <f t="shared" si="9"/>
        <v>0.8</v>
      </c>
    </row>
    <row r="168" spans="1:14" ht="15.75">
      <c r="A168" s="57">
        <v>151</v>
      </c>
      <c r="B168" s="69">
        <v>80</v>
      </c>
      <c r="C168" s="133">
        <v>2387</v>
      </c>
      <c r="D168" s="57" t="s">
        <v>54</v>
      </c>
      <c r="E168" s="58">
        <f t="shared" si="11"/>
        <v>80</v>
      </c>
      <c r="F168" s="62" t="s">
        <v>111</v>
      </c>
      <c r="G168" s="59">
        <v>15</v>
      </c>
      <c r="H168" s="60">
        <f t="shared" si="10"/>
        <v>1</v>
      </c>
      <c r="I168" s="61">
        <v>50</v>
      </c>
      <c r="J168" s="56">
        <f t="shared" si="8"/>
        <v>120.21745541022594</v>
      </c>
      <c r="K168" s="89">
        <v>120.22</v>
      </c>
      <c r="L168" s="54">
        <v>120.22</v>
      </c>
      <c r="M168" s="56"/>
      <c r="N168" s="56">
        <f t="shared" si="9"/>
        <v>1.2000000000000002</v>
      </c>
    </row>
    <row r="169" spans="1:18" ht="15.75">
      <c r="A169" s="57">
        <v>152</v>
      </c>
      <c r="B169" s="199">
        <v>81</v>
      </c>
      <c r="C169" s="202">
        <v>1806</v>
      </c>
      <c r="D169" s="57" t="s">
        <v>55</v>
      </c>
      <c r="E169" s="58">
        <f t="shared" si="11"/>
        <v>120</v>
      </c>
      <c r="F169" s="62" t="s">
        <v>112</v>
      </c>
      <c r="G169" s="59">
        <v>15</v>
      </c>
      <c r="H169" s="60">
        <f t="shared" si="10"/>
        <v>1</v>
      </c>
      <c r="I169" s="61"/>
      <c r="J169" s="56">
        <f t="shared" si="8"/>
        <v>120.21745541022591</v>
      </c>
      <c r="K169" s="89">
        <v>120.22</v>
      </c>
      <c r="L169" s="54">
        <v>320.58</v>
      </c>
      <c r="M169" s="56"/>
      <c r="N169" s="56">
        <f t="shared" si="9"/>
        <v>1.2</v>
      </c>
      <c r="R169" s="44"/>
    </row>
    <row r="170" spans="1:14" ht="15.75">
      <c r="A170" s="57">
        <v>153</v>
      </c>
      <c r="B170" s="200"/>
      <c r="C170" s="203"/>
      <c r="D170" s="57" t="s">
        <v>56</v>
      </c>
      <c r="E170" s="58">
        <f t="shared" si="11"/>
        <v>80</v>
      </c>
      <c r="F170" s="62" t="s">
        <v>111</v>
      </c>
      <c r="G170" s="59">
        <v>15</v>
      </c>
      <c r="H170" s="60">
        <f t="shared" si="10"/>
        <v>1</v>
      </c>
      <c r="I170" s="61"/>
      <c r="J170" s="56">
        <f t="shared" si="8"/>
        <v>80.14497027348395</v>
      </c>
      <c r="K170" s="89">
        <v>80.14</v>
      </c>
      <c r="L170" s="54"/>
      <c r="M170" s="56"/>
      <c r="N170" s="56">
        <f t="shared" si="9"/>
        <v>0.8</v>
      </c>
    </row>
    <row r="171" spans="1:14" ht="15.75">
      <c r="A171" s="57">
        <v>154</v>
      </c>
      <c r="B171" s="201"/>
      <c r="C171" s="203"/>
      <c r="D171" s="57" t="s">
        <v>57</v>
      </c>
      <c r="E171" s="58">
        <f t="shared" si="11"/>
        <v>120</v>
      </c>
      <c r="F171" s="62" t="s">
        <v>112</v>
      </c>
      <c r="G171" s="59">
        <v>15</v>
      </c>
      <c r="H171" s="60">
        <f t="shared" si="10"/>
        <v>1</v>
      </c>
      <c r="I171" s="61"/>
      <c r="J171" s="56">
        <f t="shared" si="8"/>
        <v>120.21745541022591</v>
      </c>
      <c r="K171" s="89">
        <v>120.22</v>
      </c>
      <c r="L171" s="54"/>
      <c r="M171" s="56"/>
      <c r="N171" s="56">
        <f t="shared" si="9"/>
        <v>1.2</v>
      </c>
    </row>
    <row r="172" spans="1:14" ht="15.75">
      <c r="A172" s="57">
        <v>155</v>
      </c>
      <c r="B172" s="69">
        <v>82</v>
      </c>
      <c r="C172" s="133">
        <v>2389</v>
      </c>
      <c r="D172" s="69" t="s">
        <v>58</v>
      </c>
      <c r="E172" s="58">
        <f t="shared" si="11"/>
        <v>80</v>
      </c>
      <c r="F172" s="62" t="s">
        <v>111</v>
      </c>
      <c r="G172" s="59">
        <v>15</v>
      </c>
      <c r="H172" s="60">
        <f t="shared" si="10"/>
        <v>1</v>
      </c>
      <c r="I172" s="61">
        <v>50</v>
      </c>
      <c r="J172" s="56">
        <f t="shared" si="8"/>
        <v>120.21745541022594</v>
      </c>
      <c r="K172" s="89">
        <v>120.22</v>
      </c>
      <c r="L172" s="54">
        <v>120.22</v>
      </c>
      <c r="M172" s="56"/>
      <c r="N172" s="56">
        <f t="shared" si="9"/>
        <v>1.2000000000000002</v>
      </c>
    </row>
    <row r="173" spans="1:14" ht="15.75">
      <c r="A173" s="57">
        <v>156</v>
      </c>
      <c r="B173" s="69">
        <v>83</v>
      </c>
      <c r="C173" s="133">
        <v>2390</v>
      </c>
      <c r="D173" s="69" t="s">
        <v>59</v>
      </c>
      <c r="E173" s="58">
        <f t="shared" si="11"/>
        <v>80</v>
      </c>
      <c r="F173" s="62" t="s">
        <v>111</v>
      </c>
      <c r="G173" s="59">
        <v>15</v>
      </c>
      <c r="H173" s="60">
        <f t="shared" si="10"/>
        <v>1</v>
      </c>
      <c r="I173" s="61">
        <v>50</v>
      </c>
      <c r="J173" s="56">
        <f t="shared" si="8"/>
        <v>120.21745541022594</v>
      </c>
      <c r="K173" s="89">
        <v>120.22</v>
      </c>
      <c r="L173" s="54">
        <v>120.22</v>
      </c>
      <c r="M173" s="56"/>
      <c r="N173" s="56">
        <f t="shared" si="9"/>
        <v>1.2000000000000002</v>
      </c>
    </row>
    <row r="174" spans="1:14" ht="15.75">
      <c r="A174" s="57">
        <v>157</v>
      </c>
      <c r="B174" s="199">
        <v>84</v>
      </c>
      <c r="C174" s="202">
        <v>2478</v>
      </c>
      <c r="D174" s="69" t="s">
        <v>218</v>
      </c>
      <c r="E174" s="58">
        <f t="shared" si="11"/>
        <v>100</v>
      </c>
      <c r="F174" s="62" t="s">
        <v>113</v>
      </c>
      <c r="G174" s="59">
        <v>15</v>
      </c>
      <c r="H174" s="60">
        <f t="shared" si="10"/>
        <v>1</v>
      </c>
      <c r="I174" s="61"/>
      <c r="J174" s="56">
        <f t="shared" si="8"/>
        <v>100.18121284185493</v>
      </c>
      <c r="K174" s="89">
        <v>100.18</v>
      </c>
      <c r="L174" s="54">
        <v>260.46</v>
      </c>
      <c r="M174" s="56"/>
      <c r="N174" s="56">
        <f t="shared" si="9"/>
        <v>1</v>
      </c>
    </row>
    <row r="175" spans="1:14" ht="15.75">
      <c r="A175" s="57">
        <v>158</v>
      </c>
      <c r="B175" s="201"/>
      <c r="C175" s="204"/>
      <c r="D175" s="69" t="s">
        <v>219</v>
      </c>
      <c r="E175" s="58">
        <f t="shared" si="11"/>
        <v>80</v>
      </c>
      <c r="F175" s="62" t="s">
        <v>111</v>
      </c>
      <c r="G175" s="59">
        <v>15</v>
      </c>
      <c r="H175" s="60">
        <f t="shared" si="10"/>
        <v>1</v>
      </c>
      <c r="I175" s="61"/>
      <c r="J175" s="56">
        <f t="shared" si="8"/>
        <v>80.14497027348395</v>
      </c>
      <c r="K175" s="89">
        <v>80.14</v>
      </c>
      <c r="L175" s="54"/>
      <c r="M175" s="56"/>
      <c r="N175" s="56">
        <f t="shared" si="9"/>
        <v>0.8</v>
      </c>
    </row>
    <row r="176" spans="1:14" ht="15.75">
      <c r="A176" s="57">
        <v>159</v>
      </c>
      <c r="B176" s="146"/>
      <c r="C176" s="149"/>
      <c r="D176" s="114" t="s">
        <v>313</v>
      </c>
      <c r="E176" s="58">
        <f t="shared" si="11"/>
        <v>80</v>
      </c>
      <c r="F176" s="62" t="s">
        <v>111</v>
      </c>
      <c r="G176" s="59">
        <v>15</v>
      </c>
      <c r="H176" s="60">
        <f t="shared" si="10"/>
        <v>1</v>
      </c>
      <c r="I176" s="61"/>
      <c r="J176" s="56">
        <f t="shared" si="8"/>
        <v>80.14497027348395</v>
      </c>
      <c r="K176" s="89">
        <v>80.14</v>
      </c>
      <c r="L176" s="54"/>
      <c r="M176" s="56"/>
      <c r="N176" s="56">
        <f t="shared" si="9"/>
        <v>0.8</v>
      </c>
    </row>
    <row r="177" spans="1:14" ht="15.75">
      <c r="A177" s="57">
        <v>160</v>
      </c>
      <c r="B177" s="69">
        <v>85</v>
      </c>
      <c r="C177" s="133">
        <v>2482</v>
      </c>
      <c r="D177" s="69" t="s">
        <v>220</v>
      </c>
      <c r="E177" s="58">
        <f t="shared" si="11"/>
        <v>80</v>
      </c>
      <c r="F177" s="62" t="s">
        <v>111</v>
      </c>
      <c r="G177" s="59">
        <v>15</v>
      </c>
      <c r="H177" s="60">
        <f t="shared" si="10"/>
        <v>1</v>
      </c>
      <c r="I177" s="61"/>
      <c r="J177" s="56">
        <f t="shared" si="8"/>
        <v>80.14497027348395</v>
      </c>
      <c r="K177" s="89">
        <v>80.14</v>
      </c>
      <c r="L177" s="54">
        <v>80.14</v>
      </c>
      <c r="M177" s="56"/>
      <c r="N177" s="56">
        <f t="shared" si="9"/>
        <v>0.8</v>
      </c>
    </row>
    <row r="178" spans="1:14" ht="15.75">
      <c r="A178" s="57">
        <v>161</v>
      </c>
      <c r="B178" s="69">
        <v>86</v>
      </c>
      <c r="C178" s="133">
        <v>2473</v>
      </c>
      <c r="D178" s="69" t="s">
        <v>221</v>
      </c>
      <c r="E178" s="58">
        <f t="shared" si="11"/>
        <v>120</v>
      </c>
      <c r="F178" s="62" t="s">
        <v>112</v>
      </c>
      <c r="G178" s="59">
        <v>15</v>
      </c>
      <c r="H178" s="60">
        <f t="shared" si="10"/>
        <v>1</v>
      </c>
      <c r="I178" s="61"/>
      <c r="J178" s="56">
        <f t="shared" si="8"/>
        <v>120.21745541022591</v>
      </c>
      <c r="K178" s="89">
        <v>120.22</v>
      </c>
      <c r="L178" s="54">
        <v>120.22</v>
      </c>
      <c r="M178" s="56"/>
      <c r="N178" s="56">
        <f t="shared" si="9"/>
        <v>1.2</v>
      </c>
    </row>
    <row r="179" spans="1:14" ht="15.75">
      <c r="A179" s="57">
        <v>162</v>
      </c>
      <c r="B179" s="69">
        <v>87</v>
      </c>
      <c r="C179" s="133">
        <v>2474</v>
      </c>
      <c r="D179" s="69" t="s">
        <v>222</v>
      </c>
      <c r="E179" s="58">
        <f t="shared" si="11"/>
        <v>80</v>
      </c>
      <c r="F179" s="62" t="s">
        <v>111</v>
      </c>
      <c r="G179" s="59">
        <v>15</v>
      </c>
      <c r="H179" s="60">
        <f t="shared" si="10"/>
        <v>1</v>
      </c>
      <c r="I179" s="61">
        <v>50</v>
      </c>
      <c r="J179" s="56">
        <f t="shared" si="8"/>
        <v>120.21745541022594</v>
      </c>
      <c r="K179" s="89">
        <v>120.22</v>
      </c>
      <c r="L179" s="54">
        <v>120.22</v>
      </c>
      <c r="M179" s="56"/>
      <c r="N179" s="56">
        <f t="shared" si="9"/>
        <v>1.2000000000000002</v>
      </c>
    </row>
    <row r="180" spans="1:14" ht="15.75">
      <c r="A180" s="57">
        <v>163</v>
      </c>
      <c r="B180" s="199">
        <v>88</v>
      </c>
      <c r="C180" s="202">
        <v>2484</v>
      </c>
      <c r="D180" s="72" t="s">
        <v>136</v>
      </c>
      <c r="E180" s="58">
        <f t="shared" si="11"/>
        <v>120</v>
      </c>
      <c r="F180" s="62" t="s">
        <v>112</v>
      </c>
      <c r="G180" s="59">
        <v>15</v>
      </c>
      <c r="H180" s="60">
        <f t="shared" si="10"/>
        <v>1</v>
      </c>
      <c r="I180" s="61"/>
      <c r="J180" s="56">
        <f t="shared" si="8"/>
        <v>120.21745541022591</v>
      </c>
      <c r="K180" s="89">
        <v>120.22</v>
      </c>
      <c r="L180" s="54">
        <v>200.36</v>
      </c>
      <c r="M180" s="56"/>
      <c r="N180" s="56">
        <f t="shared" si="9"/>
        <v>1.2</v>
      </c>
    </row>
    <row r="181" spans="1:14" ht="15.75">
      <c r="A181" s="57">
        <v>164</v>
      </c>
      <c r="B181" s="201"/>
      <c r="C181" s="204"/>
      <c r="D181" s="69" t="s">
        <v>223</v>
      </c>
      <c r="E181" s="58">
        <f t="shared" si="11"/>
        <v>80</v>
      </c>
      <c r="F181" s="62" t="s">
        <v>111</v>
      </c>
      <c r="G181" s="59">
        <v>15</v>
      </c>
      <c r="H181" s="60">
        <f t="shared" si="10"/>
        <v>1</v>
      </c>
      <c r="I181" s="61"/>
      <c r="J181" s="56">
        <f t="shared" si="8"/>
        <v>80.14497027348395</v>
      </c>
      <c r="K181" s="89">
        <v>80.14</v>
      </c>
      <c r="L181" s="54"/>
      <c r="M181" s="56"/>
      <c r="N181" s="56">
        <f t="shared" si="9"/>
        <v>0.8</v>
      </c>
    </row>
    <row r="182" spans="1:14" ht="15.75">
      <c r="A182" s="57">
        <v>165</v>
      </c>
      <c r="B182" s="69">
        <v>89</v>
      </c>
      <c r="C182" s="133">
        <v>2477</v>
      </c>
      <c r="D182" s="69" t="s">
        <v>129</v>
      </c>
      <c r="E182" s="63">
        <f t="shared" si="11"/>
        <v>100</v>
      </c>
      <c r="F182" s="64" t="s">
        <v>113</v>
      </c>
      <c r="G182" s="59">
        <v>15</v>
      </c>
      <c r="H182" s="56">
        <f t="shared" si="10"/>
        <v>1</v>
      </c>
      <c r="I182" s="67">
        <v>50</v>
      </c>
      <c r="J182" s="56">
        <f t="shared" si="8"/>
        <v>150.2718192627824</v>
      </c>
      <c r="K182" s="89">
        <v>150.27</v>
      </c>
      <c r="L182" s="54">
        <v>150.27</v>
      </c>
      <c r="M182" s="56"/>
      <c r="N182" s="56">
        <f t="shared" si="9"/>
        <v>1.5</v>
      </c>
    </row>
    <row r="183" spans="1:14" ht="15.75">
      <c r="A183" s="57">
        <v>166</v>
      </c>
      <c r="B183" s="69">
        <v>90</v>
      </c>
      <c r="C183" s="133">
        <v>2481</v>
      </c>
      <c r="D183" s="69" t="s">
        <v>60</v>
      </c>
      <c r="E183" s="58">
        <f t="shared" si="11"/>
        <v>120</v>
      </c>
      <c r="F183" s="62" t="s">
        <v>112</v>
      </c>
      <c r="G183" s="59">
        <v>15</v>
      </c>
      <c r="H183" s="60">
        <f t="shared" si="10"/>
        <v>1</v>
      </c>
      <c r="I183" s="61"/>
      <c r="J183" s="56">
        <f t="shared" si="8"/>
        <v>120.21745541022591</v>
      </c>
      <c r="K183" s="89">
        <v>120.22</v>
      </c>
      <c r="L183" s="54">
        <v>120.22</v>
      </c>
      <c r="M183" s="56"/>
      <c r="N183" s="56">
        <f t="shared" si="9"/>
        <v>1.2</v>
      </c>
    </row>
    <row r="184" spans="1:14" ht="15.75">
      <c r="A184" s="57"/>
      <c r="B184" s="216"/>
      <c r="C184" s="219">
        <v>2485</v>
      </c>
      <c r="D184" s="106" t="s">
        <v>247</v>
      </c>
      <c r="E184" s="58">
        <f t="shared" si="11"/>
        <v>80</v>
      </c>
      <c r="F184" s="62" t="s">
        <v>111</v>
      </c>
      <c r="G184" s="59"/>
      <c r="H184" s="60">
        <f t="shared" si="10"/>
        <v>0</v>
      </c>
      <c r="I184" s="61"/>
      <c r="J184" s="56">
        <f t="shared" si="8"/>
        <v>0</v>
      </c>
      <c r="K184" s="89">
        <v>0</v>
      </c>
      <c r="L184" s="54">
        <v>0</v>
      </c>
      <c r="M184" s="56"/>
      <c r="N184" s="56">
        <f t="shared" si="9"/>
        <v>0</v>
      </c>
    </row>
    <row r="185" spans="1:14" ht="15.75">
      <c r="A185" s="57"/>
      <c r="B185" s="218"/>
      <c r="C185" s="221"/>
      <c r="D185" s="106" t="s">
        <v>130</v>
      </c>
      <c r="E185" s="58">
        <f t="shared" si="11"/>
        <v>100</v>
      </c>
      <c r="F185" s="62" t="s">
        <v>113</v>
      </c>
      <c r="G185" s="59"/>
      <c r="H185" s="60">
        <f t="shared" si="10"/>
        <v>0</v>
      </c>
      <c r="I185" s="61"/>
      <c r="J185" s="56">
        <f t="shared" si="8"/>
        <v>0</v>
      </c>
      <c r="K185" s="89">
        <v>0</v>
      </c>
      <c r="L185" s="54"/>
      <c r="M185" s="56"/>
      <c r="N185" s="56">
        <f t="shared" si="9"/>
        <v>0</v>
      </c>
    </row>
    <row r="186" spans="1:20" ht="15.75">
      <c r="A186" s="57">
        <v>167</v>
      </c>
      <c r="B186" s="199">
        <v>91</v>
      </c>
      <c r="C186" s="202">
        <v>2471</v>
      </c>
      <c r="D186" s="69" t="s">
        <v>61</v>
      </c>
      <c r="E186" s="58">
        <f t="shared" si="11"/>
        <v>80</v>
      </c>
      <c r="F186" s="62" t="s">
        <v>111</v>
      </c>
      <c r="G186" s="59">
        <v>15</v>
      </c>
      <c r="H186" s="60">
        <f t="shared" si="10"/>
        <v>1</v>
      </c>
      <c r="I186" s="61"/>
      <c r="J186" s="56">
        <f t="shared" si="8"/>
        <v>80.14497027348395</v>
      </c>
      <c r="K186" s="89">
        <v>80.14</v>
      </c>
      <c r="L186" s="54">
        <v>160.28</v>
      </c>
      <c r="M186" s="56"/>
      <c r="N186" s="56">
        <f t="shared" si="9"/>
        <v>0.8</v>
      </c>
      <c r="R186" s="2"/>
      <c r="S186" s="2"/>
      <c r="T186" s="2"/>
    </row>
    <row r="187" spans="1:20" ht="15.75">
      <c r="A187" s="57">
        <v>168</v>
      </c>
      <c r="B187" s="200"/>
      <c r="C187" s="203"/>
      <c r="D187" s="69" t="s">
        <v>62</v>
      </c>
      <c r="E187" s="58">
        <f t="shared" si="11"/>
        <v>80</v>
      </c>
      <c r="F187" s="62" t="s">
        <v>111</v>
      </c>
      <c r="G187" s="59">
        <v>15</v>
      </c>
      <c r="H187" s="60">
        <f t="shared" si="10"/>
        <v>1</v>
      </c>
      <c r="I187" s="61"/>
      <c r="J187" s="56">
        <f t="shared" si="8"/>
        <v>80.14497027348395</v>
      </c>
      <c r="K187" s="89">
        <v>80.14</v>
      </c>
      <c r="L187" s="54"/>
      <c r="M187" s="56"/>
      <c r="N187" s="56">
        <f t="shared" si="9"/>
        <v>0.8</v>
      </c>
      <c r="R187" s="2"/>
      <c r="S187" s="2"/>
      <c r="T187" s="2"/>
    </row>
    <row r="188" spans="1:20" ht="15.75">
      <c r="A188" s="57"/>
      <c r="B188" s="201"/>
      <c r="C188" s="204"/>
      <c r="D188" s="106" t="s">
        <v>296</v>
      </c>
      <c r="E188" s="58">
        <f t="shared" si="11"/>
        <v>80</v>
      </c>
      <c r="F188" s="62" t="s">
        <v>111</v>
      </c>
      <c r="G188" s="59"/>
      <c r="H188" s="60">
        <f t="shared" si="10"/>
        <v>0</v>
      </c>
      <c r="I188" s="61"/>
      <c r="J188" s="56">
        <f t="shared" si="8"/>
        <v>0</v>
      </c>
      <c r="K188" s="89">
        <v>0</v>
      </c>
      <c r="L188" s="54"/>
      <c r="M188" s="56"/>
      <c r="N188" s="56">
        <f t="shared" si="9"/>
        <v>0</v>
      </c>
      <c r="R188" s="2"/>
      <c r="S188" s="2"/>
      <c r="T188" s="2"/>
    </row>
    <row r="189" spans="1:14" ht="15.75">
      <c r="A189" s="57">
        <v>169</v>
      </c>
      <c r="B189" s="69">
        <v>92</v>
      </c>
      <c r="C189" s="133">
        <v>2483</v>
      </c>
      <c r="D189" s="114" t="s">
        <v>261</v>
      </c>
      <c r="E189" s="58">
        <f t="shared" si="11"/>
        <v>100</v>
      </c>
      <c r="F189" s="62" t="s">
        <v>113</v>
      </c>
      <c r="G189" s="59">
        <v>15</v>
      </c>
      <c r="H189" s="60">
        <f t="shared" si="10"/>
        <v>1</v>
      </c>
      <c r="I189" s="61"/>
      <c r="J189" s="56">
        <f t="shared" si="8"/>
        <v>100.18121284185493</v>
      </c>
      <c r="K189" s="89">
        <v>100.18</v>
      </c>
      <c r="L189" s="54">
        <v>100.18</v>
      </c>
      <c r="M189" s="56"/>
      <c r="N189" s="56">
        <f t="shared" si="9"/>
        <v>1</v>
      </c>
    </row>
    <row r="190" spans="1:14" ht="15.75">
      <c r="A190" s="57">
        <v>170</v>
      </c>
      <c r="B190" s="69">
        <v>93</v>
      </c>
      <c r="C190" s="133">
        <v>2468</v>
      </c>
      <c r="D190" s="69" t="s">
        <v>63</v>
      </c>
      <c r="E190" s="58">
        <f t="shared" si="11"/>
        <v>80</v>
      </c>
      <c r="F190" s="62" t="s">
        <v>111</v>
      </c>
      <c r="G190" s="59">
        <v>15</v>
      </c>
      <c r="H190" s="60">
        <f t="shared" si="10"/>
        <v>1</v>
      </c>
      <c r="I190" s="61">
        <v>50</v>
      </c>
      <c r="J190" s="56">
        <f t="shared" si="8"/>
        <v>120.21745541022594</v>
      </c>
      <c r="K190" s="89">
        <v>120.22</v>
      </c>
      <c r="L190" s="54">
        <v>120.22</v>
      </c>
      <c r="M190" s="56"/>
      <c r="N190" s="56">
        <f t="shared" si="9"/>
        <v>1.2000000000000002</v>
      </c>
    </row>
    <row r="191" spans="1:87" s="35" customFormat="1" ht="15.75">
      <c r="A191" s="136">
        <v>171</v>
      </c>
      <c r="B191" s="205">
        <v>94</v>
      </c>
      <c r="C191" s="222">
        <v>2476</v>
      </c>
      <c r="D191" s="110" t="s">
        <v>64</v>
      </c>
      <c r="E191" s="58">
        <f t="shared" si="11"/>
        <v>80</v>
      </c>
      <c r="F191" s="62" t="s">
        <v>111</v>
      </c>
      <c r="G191" s="59"/>
      <c r="H191" s="60">
        <f t="shared" si="10"/>
        <v>0</v>
      </c>
      <c r="I191" s="61"/>
      <c r="J191" s="56">
        <f t="shared" si="8"/>
        <v>0</v>
      </c>
      <c r="K191" s="89">
        <v>0</v>
      </c>
      <c r="L191" s="54">
        <v>0</v>
      </c>
      <c r="M191" s="56"/>
      <c r="N191" s="56">
        <f t="shared" si="9"/>
        <v>0</v>
      </c>
      <c r="O191" s="2"/>
      <c r="P191" s="2"/>
      <c r="Q191" s="2"/>
      <c r="R191"/>
      <c r="S191"/>
      <c r="T19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</row>
    <row r="192" spans="1:87" s="35" customFormat="1" ht="15.75">
      <c r="A192" s="136">
        <v>172</v>
      </c>
      <c r="B192" s="209"/>
      <c r="C192" s="223"/>
      <c r="D192" s="110" t="s">
        <v>65</v>
      </c>
      <c r="E192" s="58">
        <f t="shared" si="11"/>
        <v>80</v>
      </c>
      <c r="F192" s="62" t="s">
        <v>111</v>
      </c>
      <c r="G192" s="59"/>
      <c r="H192" s="60">
        <f t="shared" si="10"/>
        <v>0</v>
      </c>
      <c r="I192" s="61"/>
      <c r="J192" s="56">
        <f t="shared" si="8"/>
        <v>0</v>
      </c>
      <c r="K192" s="89">
        <v>0</v>
      </c>
      <c r="L192" s="54"/>
      <c r="M192" s="56"/>
      <c r="N192" s="56">
        <f t="shared" si="9"/>
        <v>0</v>
      </c>
      <c r="O192" s="2"/>
      <c r="P192" s="2"/>
      <c r="Q192" s="2"/>
      <c r="R192"/>
      <c r="S192"/>
      <c r="T19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</row>
    <row r="193" spans="1:87" s="35" customFormat="1" ht="15.75">
      <c r="A193" s="136">
        <v>173</v>
      </c>
      <c r="B193" s="206"/>
      <c r="C193" s="224"/>
      <c r="D193" s="110" t="s">
        <v>66</v>
      </c>
      <c r="E193" s="58">
        <f t="shared" si="11"/>
        <v>80</v>
      </c>
      <c r="F193" s="62" t="s">
        <v>111</v>
      </c>
      <c r="G193" s="59"/>
      <c r="H193" s="60">
        <f t="shared" si="10"/>
        <v>0</v>
      </c>
      <c r="I193" s="61"/>
      <c r="J193" s="56">
        <f t="shared" si="8"/>
        <v>0</v>
      </c>
      <c r="K193" s="89">
        <v>0</v>
      </c>
      <c r="L193" s="54"/>
      <c r="M193" s="56"/>
      <c r="N193" s="56">
        <f t="shared" si="9"/>
        <v>0</v>
      </c>
      <c r="O193" s="2"/>
      <c r="P193" s="2"/>
      <c r="Q193" s="2"/>
      <c r="R193"/>
      <c r="S193"/>
      <c r="T193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</row>
    <row r="194" spans="1:14" ht="17.25" customHeight="1">
      <c r="A194" s="57">
        <v>174</v>
      </c>
      <c r="B194" s="69">
        <v>95</v>
      </c>
      <c r="C194" s="133">
        <v>2469</v>
      </c>
      <c r="D194" s="86" t="s">
        <v>67</v>
      </c>
      <c r="E194" s="58">
        <f t="shared" si="11"/>
        <v>80</v>
      </c>
      <c r="F194" s="62" t="s">
        <v>111</v>
      </c>
      <c r="G194" s="59">
        <v>15</v>
      </c>
      <c r="H194" s="60">
        <f t="shared" si="10"/>
        <v>1</v>
      </c>
      <c r="I194" s="61"/>
      <c r="J194" s="56">
        <f t="shared" si="8"/>
        <v>80.14497027348395</v>
      </c>
      <c r="K194" s="89">
        <v>80.63</v>
      </c>
      <c r="L194" s="54">
        <v>80.63</v>
      </c>
      <c r="M194" s="56"/>
      <c r="N194" s="56">
        <f t="shared" si="9"/>
        <v>0.8</v>
      </c>
    </row>
    <row r="195" spans="1:14" ht="15.75">
      <c r="A195" s="136">
        <v>175</v>
      </c>
      <c r="B195" s="141">
        <v>96</v>
      </c>
      <c r="C195" s="159">
        <v>2568</v>
      </c>
      <c r="D195" s="110" t="s">
        <v>68</v>
      </c>
      <c r="E195" s="58">
        <f t="shared" si="11"/>
        <v>80</v>
      </c>
      <c r="F195" s="62" t="s">
        <v>111</v>
      </c>
      <c r="G195" s="59"/>
      <c r="H195" s="60">
        <f t="shared" si="10"/>
        <v>0</v>
      </c>
      <c r="I195" s="61"/>
      <c r="J195" s="56">
        <f t="shared" si="8"/>
        <v>0</v>
      </c>
      <c r="K195" s="89">
        <v>0</v>
      </c>
      <c r="L195" s="54">
        <v>0</v>
      </c>
      <c r="M195" s="56"/>
      <c r="N195" s="56">
        <f t="shared" si="9"/>
        <v>0</v>
      </c>
    </row>
    <row r="196" spans="1:18" ht="15.75">
      <c r="A196" s="57">
        <v>176</v>
      </c>
      <c r="B196" s="225">
        <v>97</v>
      </c>
      <c r="C196" s="202">
        <v>2594</v>
      </c>
      <c r="D196" s="69" t="s">
        <v>69</v>
      </c>
      <c r="E196" s="58">
        <f t="shared" si="11"/>
        <v>80</v>
      </c>
      <c r="F196" s="62" t="s">
        <v>111</v>
      </c>
      <c r="G196" s="59">
        <v>15</v>
      </c>
      <c r="H196" s="60">
        <f t="shared" si="10"/>
        <v>1</v>
      </c>
      <c r="I196" s="61">
        <v>50</v>
      </c>
      <c r="J196" s="56">
        <f t="shared" si="8"/>
        <v>120.21745541022594</v>
      </c>
      <c r="K196" s="89">
        <v>120.22</v>
      </c>
      <c r="L196" s="54">
        <v>540.98</v>
      </c>
      <c r="M196" s="56"/>
      <c r="N196" s="56">
        <f t="shared" si="9"/>
        <v>1.2000000000000002</v>
      </c>
      <c r="R196" s="44"/>
    </row>
    <row r="197" spans="1:14" ht="15.75">
      <c r="A197" s="57">
        <v>177</v>
      </c>
      <c r="B197" s="226"/>
      <c r="C197" s="203"/>
      <c r="D197" s="69" t="s">
        <v>70</v>
      </c>
      <c r="E197" s="58">
        <f t="shared" si="11"/>
        <v>100</v>
      </c>
      <c r="F197" s="62" t="s">
        <v>113</v>
      </c>
      <c r="G197" s="59">
        <v>15</v>
      </c>
      <c r="H197" s="60">
        <f t="shared" si="10"/>
        <v>1</v>
      </c>
      <c r="I197" s="61">
        <v>50</v>
      </c>
      <c r="J197" s="56">
        <f t="shared" si="8"/>
        <v>150.2718192627824</v>
      </c>
      <c r="K197" s="89">
        <v>150.27</v>
      </c>
      <c r="L197" s="54"/>
      <c r="M197" s="56"/>
      <c r="N197" s="56">
        <f t="shared" si="9"/>
        <v>1.5</v>
      </c>
    </row>
    <row r="198" spans="1:14" ht="15.75">
      <c r="A198" s="57">
        <v>178</v>
      </c>
      <c r="B198" s="226"/>
      <c r="C198" s="203"/>
      <c r="D198" s="69" t="s">
        <v>160</v>
      </c>
      <c r="E198" s="58">
        <f t="shared" si="11"/>
        <v>100</v>
      </c>
      <c r="F198" s="62" t="s">
        <v>113</v>
      </c>
      <c r="G198" s="59">
        <v>15</v>
      </c>
      <c r="H198" s="60">
        <f t="shared" si="10"/>
        <v>1</v>
      </c>
      <c r="I198" s="61">
        <v>50</v>
      </c>
      <c r="J198" s="56">
        <f t="shared" si="8"/>
        <v>150.2718192627824</v>
      </c>
      <c r="K198" s="89">
        <v>150.27</v>
      </c>
      <c r="L198" s="54"/>
      <c r="M198" s="56"/>
      <c r="N198" s="56">
        <f t="shared" si="9"/>
        <v>1.5</v>
      </c>
    </row>
    <row r="199" spans="1:14" ht="15.75">
      <c r="A199" s="57">
        <v>179</v>
      </c>
      <c r="B199" s="227"/>
      <c r="C199" s="204"/>
      <c r="D199" s="109" t="s">
        <v>327</v>
      </c>
      <c r="E199" s="58">
        <f t="shared" si="11"/>
        <v>80</v>
      </c>
      <c r="F199" s="62" t="s">
        <v>111</v>
      </c>
      <c r="G199" s="59">
        <v>15</v>
      </c>
      <c r="H199" s="60">
        <f t="shared" si="10"/>
        <v>1</v>
      </c>
      <c r="I199" s="61">
        <v>50</v>
      </c>
      <c r="J199" s="56">
        <f t="shared" si="8"/>
        <v>120.21745541022594</v>
      </c>
      <c r="K199" s="89">
        <v>120.22</v>
      </c>
      <c r="L199" s="54"/>
      <c r="M199" s="56"/>
      <c r="N199" s="56">
        <f t="shared" si="9"/>
        <v>1.2000000000000002</v>
      </c>
    </row>
    <row r="200" spans="1:14" ht="15.75">
      <c r="A200" s="57">
        <v>180</v>
      </c>
      <c r="B200" s="225">
        <v>98</v>
      </c>
      <c r="C200" s="202">
        <v>2595</v>
      </c>
      <c r="D200" s="69" t="s">
        <v>71</v>
      </c>
      <c r="E200" s="58">
        <f t="shared" si="11"/>
        <v>80</v>
      </c>
      <c r="F200" s="62" t="s">
        <v>111</v>
      </c>
      <c r="G200" s="59">
        <v>15</v>
      </c>
      <c r="H200" s="60">
        <f t="shared" si="10"/>
        <v>1</v>
      </c>
      <c r="I200" s="61"/>
      <c r="J200" s="56">
        <f t="shared" si="8"/>
        <v>80.14497027348395</v>
      </c>
      <c r="K200" s="89">
        <v>80.14</v>
      </c>
      <c r="L200" s="54">
        <v>260.46</v>
      </c>
      <c r="M200" s="56"/>
      <c r="N200" s="56">
        <f t="shared" si="9"/>
        <v>0.8</v>
      </c>
    </row>
    <row r="201" spans="1:14" ht="15.75">
      <c r="A201" s="57">
        <v>181</v>
      </c>
      <c r="B201" s="226"/>
      <c r="C201" s="203"/>
      <c r="D201" s="69" t="s">
        <v>72</v>
      </c>
      <c r="E201" s="58">
        <f t="shared" si="11"/>
        <v>100</v>
      </c>
      <c r="F201" s="62" t="s">
        <v>113</v>
      </c>
      <c r="G201" s="59">
        <v>15</v>
      </c>
      <c r="H201" s="60">
        <f t="shared" si="10"/>
        <v>1</v>
      </c>
      <c r="I201" s="61"/>
      <c r="J201" s="56">
        <f t="shared" si="8"/>
        <v>100.18121284185493</v>
      </c>
      <c r="K201" s="89">
        <v>100.18</v>
      </c>
      <c r="L201" s="54"/>
      <c r="M201" s="56"/>
      <c r="N201" s="56">
        <f t="shared" si="9"/>
        <v>1</v>
      </c>
    </row>
    <row r="202" spans="1:18" ht="15.75">
      <c r="A202" s="57">
        <v>182</v>
      </c>
      <c r="B202" s="227"/>
      <c r="C202" s="204"/>
      <c r="D202" s="69" t="s">
        <v>73</v>
      </c>
      <c r="E202" s="58">
        <f t="shared" si="11"/>
        <v>80</v>
      </c>
      <c r="F202" s="62" t="s">
        <v>111</v>
      </c>
      <c r="G202" s="59">
        <v>15</v>
      </c>
      <c r="H202" s="60">
        <f t="shared" si="10"/>
        <v>1</v>
      </c>
      <c r="I202" s="61"/>
      <c r="J202" s="56">
        <f t="shared" si="8"/>
        <v>80.14497027348395</v>
      </c>
      <c r="K202" s="89">
        <v>80.14</v>
      </c>
      <c r="L202" s="54"/>
      <c r="M202" s="56"/>
      <c r="N202" s="56">
        <f t="shared" si="9"/>
        <v>0.8</v>
      </c>
      <c r="R202" s="44"/>
    </row>
    <row r="203" spans="1:14" ht="15.75" customHeight="1">
      <c r="A203" s="57">
        <v>183</v>
      </c>
      <c r="B203" s="225">
        <v>99</v>
      </c>
      <c r="C203" s="199">
        <v>2603</v>
      </c>
      <c r="D203" s="69" t="s">
        <v>131</v>
      </c>
      <c r="E203" s="58">
        <f t="shared" si="11"/>
        <v>80</v>
      </c>
      <c r="F203" s="62" t="s">
        <v>111</v>
      </c>
      <c r="G203" s="59">
        <v>15</v>
      </c>
      <c r="H203" s="60">
        <f t="shared" si="10"/>
        <v>1</v>
      </c>
      <c r="I203" s="61">
        <v>50</v>
      </c>
      <c r="J203" s="56">
        <f t="shared" si="8"/>
        <v>120.21745541022594</v>
      </c>
      <c r="K203" s="89">
        <v>120.22</v>
      </c>
      <c r="L203" s="54">
        <v>510.93</v>
      </c>
      <c r="M203" s="56"/>
      <c r="N203" s="56">
        <f t="shared" si="9"/>
        <v>1.2000000000000002</v>
      </c>
    </row>
    <row r="204" spans="1:14" ht="15.75">
      <c r="A204" s="57">
        <v>184</v>
      </c>
      <c r="B204" s="226"/>
      <c r="C204" s="200"/>
      <c r="D204" s="109" t="s">
        <v>342</v>
      </c>
      <c r="E204" s="58">
        <f t="shared" si="11"/>
        <v>80</v>
      </c>
      <c r="F204" s="62" t="s">
        <v>111</v>
      </c>
      <c r="G204" s="59">
        <v>15</v>
      </c>
      <c r="H204" s="60">
        <f t="shared" si="10"/>
        <v>1</v>
      </c>
      <c r="I204" s="61">
        <v>50</v>
      </c>
      <c r="J204" s="56">
        <f t="shared" si="8"/>
        <v>120.21745541022594</v>
      </c>
      <c r="K204" s="89">
        <v>120.22</v>
      </c>
      <c r="L204" s="54"/>
      <c r="M204" s="56"/>
      <c r="N204" s="56">
        <f t="shared" si="9"/>
        <v>1.2000000000000002</v>
      </c>
    </row>
    <row r="205" spans="1:14" ht="15.75">
      <c r="A205" s="57">
        <v>185</v>
      </c>
      <c r="B205" s="226"/>
      <c r="C205" s="200"/>
      <c r="D205" s="69" t="s">
        <v>74</v>
      </c>
      <c r="E205" s="58">
        <f t="shared" si="11"/>
        <v>80</v>
      </c>
      <c r="F205" s="62" t="s">
        <v>111</v>
      </c>
      <c r="G205" s="59">
        <v>15</v>
      </c>
      <c r="H205" s="60">
        <f t="shared" si="10"/>
        <v>1</v>
      </c>
      <c r="I205" s="61">
        <v>50</v>
      </c>
      <c r="J205" s="56">
        <f t="shared" si="8"/>
        <v>120.21745541022594</v>
      </c>
      <c r="K205" s="89">
        <v>120.22</v>
      </c>
      <c r="L205" s="54"/>
      <c r="M205" s="56"/>
      <c r="N205" s="56">
        <f t="shared" si="9"/>
        <v>1.2000000000000002</v>
      </c>
    </row>
    <row r="206" spans="1:14" ht="15.75">
      <c r="A206" s="57">
        <v>186</v>
      </c>
      <c r="B206" s="227"/>
      <c r="C206" s="201"/>
      <c r="D206" s="114" t="s">
        <v>314</v>
      </c>
      <c r="E206" s="58">
        <f t="shared" si="11"/>
        <v>100</v>
      </c>
      <c r="F206" s="62" t="s">
        <v>113</v>
      </c>
      <c r="G206" s="59">
        <v>15</v>
      </c>
      <c r="H206" s="60">
        <f t="shared" si="10"/>
        <v>1</v>
      </c>
      <c r="I206" s="61">
        <v>50</v>
      </c>
      <c r="J206" s="56">
        <f t="shared" si="8"/>
        <v>150.2718192627824</v>
      </c>
      <c r="K206" s="89">
        <v>150.27</v>
      </c>
      <c r="L206" s="54"/>
      <c r="M206" s="56"/>
      <c r="N206" s="56">
        <f t="shared" si="9"/>
        <v>1.5</v>
      </c>
    </row>
    <row r="207" spans="1:14" ht="15.75">
      <c r="A207" s="57">
        <v>187</v>
      </c>
      <c r="B207" s="70">
        <v>100</v>
      </c>
      <c r="C207" s="149">
        <v>2596</v>
      </c>
      <c r="D207" s="69" t="s">
        <v>75</v>
      </c>
      <c r="E207" s="58">
        <f t="shared" si="11"/>
        <v>80</v>
      </c>
      <c r="F207" s="62" t="s">
        <v>111</v>
      </c>
      <c r="G207" s="59">
        <v>15</v>
      </c>
      <c r="H207" s="60">
        <f aca="true" t="shared" si="12" ref="H207:H276">G207/15</f>
        <v>1</v>
      </c>
      <c r="I207" s="61">
        <v>50</v>
      </c>
      <c r="J207" s="56">
        <f aca="true" t="shared" si="13" ref="J207:J278">$F$332*N207</f>
        <v>120.21745541022594</v>
      </c>
      <c r="K207" s="89">
        <v>120.22</v>
      </c>
      <c r="L207" s="54">
        <v>120.22</v>
      </c>
      <c r="M207" s="56"/>
      <c r="N207" s="56">
        <f aca="true" t="shared" si="14" ref="N207:N278">H207*E207/100+M207%*(H207*E207/100)+I207%*(H207*E207/100+M207%*(H207*E207/100))</f>
        <v>1.2000000000000002</v>
      </c>
    </row>
    <row r="208" spans="1:14" ht="15.75">
      <c r="A208" s="57">
        <v>188</v>
      </c>
      <c r="B208" s="225">
        <v>101</v>
      </c>
      <c r="C208" s="202">
        <v>2597</v>
      </c>
      <c r="D208" s="69" t="s">
        <v>76</v>
      </c>
      <c r="E208" s="58">
        <f t="shared" si="11"/>
        <v>100</v>
      </c>
      <c r="F208" s="62" t="s">
        <v>113</v>
      </c>
      <c r="G208" s="59">
        <v>15</v>
      </c>
      <c r="H208" s="60">
        <f t="shared" si="12"/>
        <v>1</v>
      </c>
      <c r="I208" s="61"/>
      <c r="J208" s="56">
        <f t="shared" si="13"/>
        <v>100.18121284185493</v>
      </c>
      <c r="K208" s="89">
        <v>100.18</v>
      </c>
      <c r="L208" s="54">
        <v>440.78</v>
      </c>
      <c r="M208" s="56"/>
      <c r="N208" s="56">
        <f t="shared" si="14"/>
        <v>1</v>
      </c>
    </row>
    <row r="209" spans="1:14" ht="15.75">
      <c r="A209" s="57">
        <v>189</v>
      </c>
      <c r="B209" s="226"/>
      <c r="C209" s="203"/>
      <c r="D209" s="69" t="s">
        <v>161</v>
      </c>
      <c r="E209" s="58">
        <f t="shared" si="11"/>
        <v>100</v>
      </c>
      <c r="F209" s="62" t="s">
        <v>113</v>
      </c>
      <c r="G209" s="59">
        <v>15</v>
      </c>
      <c r="H209" s="60">
        <f t="shared" si="12"/>
        <v>1</v>
      </c>
      <c r="I209" s="61"/>
      <c r="J209" s="56">
        <f t="shared" si="13"/>
        <v>100.18121284185493</v>
      </c>
      <c r="K209" s="89">
        <v>100.18</v>
      </c>
      <c r="L209" s="54"/>
      <c r="M209" s="56"/>
      <c r="N209" s="56">
        <f t="shared" si="14"/>
        <v>1</v>
      </c>
    </row>
    <row r="210" spans="1:14" ht="15.75">
      <c r="A210" s="57">
        <v>190</v>
      </c>
      <c r="B210" s="226"/>
      <c r="C210" s="203"/>
      <c r="D210" s="69" t="s">
        <v>132</v>
      </c>
      <c r="E210" s="58">
        <f t="shared" si="11"/>
        <v>80</v>
      </c>
      <c r="F210" s="62" t="s">
        <v>111</v>
      </c>
      <c r="G210" s="59">
        <v>15</v>
      </c>
      <c r="H210" s="60">
        <f t="shared" si="12"/>
        <v>1</v>
      </c>
      <c r="I210" s="61"/>
      <c r="J210" s="56">
        <f t="shared" si="13"/>
        <v>80.14497027348395</v>
      </c>
      <c r="K210" s="89">
        <v>80.14</v>
      </c>
      <c r="L210" s="54"/>
      <c r="M210" s="56"/>
      <c r="N210" s="56">
        <f t="shared" si="14"/>
        <v>0.8</v>
      </c>
    </row>
    <row r="211" spans="1:14" ht="15.75">
      <c r="A211" s="57">
        <v>191</v>
      </c>
      <c r="B211" s="226"/>
      <c r="C211" s="203"/>
      <c r="D211" s="69" t="s">
        <v>77</v>
      </c>
      <c r="E211" s="58">
        <f t="shared" si="11"/>
        <v>80</v>
      </c>
      <c r="F211" s="62" t="s">
        <v>111</v>
      </c>
      <c r="G211" s="59">
        <v>15</v>
      </c>
      <c r="H211" s="60">
        <f t="shared" si="12"/>
        <v>1</v>
      </c>
      <c r="I211" s="61"/>
      <c r="J211" s="56">
        <f t="shared" si="13"/>
        <v>80.14497027348395</v>
      </c>
      <c r="K211" s="89">
        <v>80.14</v>
      </c>
      <c r="L211" s="54"/>
      <c r="M211" s="56"/>
      <c r="N211" s="56">
        <f t="shared" si="14"/>
        <v>0.8</v>
      </c>
    </row>
    <row r="212" spans="1:14" ht="15.75">
      <c r="A212" s="57">
        <v>192</v>
      </c>
      <c r="B212" s="227"/>
      <c r="C212" s="204"/>
      <c r="D212" s="69" t="s">
        <v>78</v>
      </c>
      <c r="E212" s="58">
        <f t="shared" si="11"/>
        <v>80</v>
      </c>
      <c r="F212" s="62" t="s">
        <v>111</v>
      </c>
      <c r="G212" s="59">
        <v>15</v>
      </c>
      <c r="H212" s="60">
        <f t="shared" si="12"/>
        <v>1</v>
      </c>
      <c r="I212" s="61"/>
      <c r="J212" s="56">
        <f t="shared" si="13"/>
        <v>80.14497027348395</v>
      </c>
      <c r="K212" s="89">
        <v>80.14</v>
      </c>
      <c r="L212" s="54"/>
      <c r="M212" s="56"/>
      <c r="N212" s="56">
        <f t="shared" si="14"/>
        <v>0.8</v>
      </c>
    </row>
    <row r="213" spans="1:14" ht="15.75">
      <c r="A213" s="57">
        <v>193</v>
      </c>
      <c r="B213" s="225">
        <v>102</v>
      </c>
      <c r="C213" s="202">
        <v>2599</v>
      </c>
      <c r="D213" s="69" t="s">
        <v>79</v>
      </c>
      <c r="E213" s="58">
        <f t="shared" si="11"/>
        <v>80</v>
      </c>
      <c r="F213" s="62" t="s">
        <v>111</v>
      </c>
      <c r="G213" s="59">
        <v>15</v>
      </c>
      <c r="H213" s="60">
        <f t="shared" si="12"/>
        <v>1</v>
      </c>
      <c r="I213" s="61"/>
      <c r="J213" s="56">
        <f t="shared" si="13"/>
        <v>80.14497027348395</v>
      </c>
      <c r="K213" s="89">
        <v>80.14</v>
      </c>
      <c r="L213" s="54">
        <v>80.14</v>
      </c>
      <c r="M213" s="56"/>
      <c r="N213" s="56">
        <f t="shared" si="14"/>
        <v>0.8</v>
      </c>
    </row>
    <row r="214" spans="1:14" ht="15.75">
      <c r="A214" s="105"/>
      <c r="B214" s="227"/>
      <c r="C214" s="204"/>
      <c r="D214" s="106" t="s">
        <v>257</v>
      </c>
      <c r="E214" s="58">
        <f aca="true" t="shared" si="15" ref="E214:E285">IF(F214="M",80,IF(F214="MP",120,100))</f>
        <v>80</v>
      </c>
      <c r="F214" s="62" t="s">
        <v>111</v>
      </c>
      <c r="G214" s="59"/>
      <c r="H214" s="60">
        <f t="shared" si="12"/>
        <v>0</v>
      </c>
      <c r="I214" s="61"/>
      <c r="J214" s="56">
        <f t="shared" si="13"/>
        <v>0</v>
      </c>
      <c r="K214" s="89">
        <v>0</v>
      </c>
      <c r="L214" s="54"/>
      <c r="M214" s="56"/>
      <c r="N214" s="56">
        <f t="shared" si="14"/>
        <v>0</v>
      </c>
    </row>
    <row r="215" spans="1:18" ht="14.25" customHeight="1">
      <c r="A215" s="57">
        <v>194</v>
      </c>
      <c r="B215" s="70">
        <v>103</v>
      </c>
      <c r="C215" s="149">
        <v>2600</v>
      </c>
      <c r="D215" s="69" t="s">
        <v>147</v>
      </c>
      <c r="E215" s="58">
        <f>IF(F215="M",80,IF(F215="MP",120,100))</f>
        <v>120</v>
      </c>
      <c r="F215" s="62" t="s">
        <v>112</v>
      </c>
      <c r="G215" s="59">
        <v>15</v>
      </c>
      <c r="H215" s="60">
        <f t="shared" si="12"/>
        <v>1</v>
      </c>
      <c r="I215" s="61"/>
      <c r="J215" s="56">
        <f t="shared" si="13"/>
        <v>120.21745541022591</v>
      </c>
      <c r="K215" s="89">
        <v>120.22</v>
      </c>
      <c r="L215" s="54">
        <v>120.22</v>
      </c>
      <c r="M215" s="56"/>
      <c r="N215" s="56">
        <f t="shared" si="14"/>
        <v>1.2</v>
      </c>
      <c r="R215" s="44"/>
    </row>
    <row r="216" spans="1:14" ht="15.75">
      <c r="A216" s="136">
        <v>195</v>
      </c>
      <c r="B216" s="141">
        <v>104</v>
      </c>
      <c r="C216" s="159">
        <v>2601</v>
      </c>
      <c r="D216" s="110" t="s">
        <v>80</v>
      </c>
      <c r="E216" s="58">
        <f t="shared" si="15"/>
        <v>80</v>
      </c>
      <c r="F216" s="62" t="s">
        <v>111</v>
      </c>
      <c r="G216" s="59"/>
      <c r="H216" s="60">
        <f t="shared" si="12"/>
        <v>0</v>
      </c>
      <c r="I216" s="61"/>
      <c r="J216" s="56">
        <f t="shared" si="13"/>
        <v>0</v>
      </c>
      <c r="K216" s="89">
        <v>0</v>
      </c>
      <c r="L216" s="54">
        <v>0</v>
      </c>
      <c r="M216" s="56"/>
      <c r="N216" s="56">
        <f t="shared" si="14"/>
        <v>0</v>
      </c>
    </row>
    <row r="217" spans="1:14" ht="15.75">
      <c r="A217" s="57">
        <v>196</v>
      </c>
      <c r="B217" s="225">
        <v>105</v>
      </c>
      <c r="C217" s="202">
        <v>2602</v>
      </c>
      <c r="D217" s="69" t="s">
        <v>81</v>
      </c>
      <c r="E217" s="58">
        <f t="shared" si="15"/>
        <v>80</v>
      </c>
      <c r="F217" s="62" t="s">
        <v>111</v>
      </c>
      <c r="G217" s="59">
        <v>15</v>
      </c>
      <c r="H217" s="60">
        <f t="shared" si="12"/>
        <v>1</v>
      </c>
      <c r="I217" s="61">
        <v>50</v>
      </c>
      <c r="J217" s="56">
        <f t="shared" si="13"/>
        <v>120.21745541022594</v>
      </c>
      <c r="K217" s="89">
        <v>120.22</v>
      </c>
      <c r="L217" s="54">
        <v>510.93</v>
      </c>
      <c r="M217" s="56"/>
      <c r="N217" s="56">
        <f t="shared" si="14"/>
        <v>1.2000000000000002</v>
      </c>
    </row>
    <row r="218" spans="1:14" ht="15.75">
      <c r="A218" s="57">
        <v>197</v>
      </c>
      <c r="B218" s="226"/>
      <c r="C218" s="203"/>
      <c r="D218" s="114" t="s">
        <v>329</v>
      </c>
      <c r="E218" s="58">
        <f t="shared" si="15"/>
        <v>100</v>
      </c>
      <c r="F218" s="62" t="s">
        <v>113</v>
      </c>
      <c r="G218" s="59">
        <v>15</v>
      </c>
      <c r="H218" s="60">
        <f t="shared" si="12"/>
        <v>1</v>
      </c>
      <c r="I218" s="61">
        <v>50</v>
      </c>
      <c r="J218" s="56">
        <f t="shared" si="13"/>
        <v>150.2718192627824</v>
      </c>
      <c r="K218" s="89">
        <v>150.27</v>
      </c>
      <c r="L218" s="54"/>
      <c r="M218" s="56"/>
      <c r="N218" s="56">
        <f t="shared" si="14"/>
        <v>1.5</v>
      </c>
    </row>
    <row r="219" spans="1:14" ht="15.75">
      <c r="A219" s="57">
        <v>198</v>
      </c>
      <c r="B219" s="227"/>
      <c r="C219" s="204"/>
      <c r="D219" s="72" t="s">
        <v>133</v>
      </c>
      <c r="E219" s="58">
        <f t="shared" si="15"/>
        <v>80</v>
      </c>
      <c r="F219" s="62" t="s">
        <v>111</v>
      </c>
      <c r="G219" s="59">
        <v>15</v>
      </c>
      <c r="H219" s="60">
        <f t="shared" si="12"/>
        <v>1</v>
      </c>
      <c r="I219" s="61">
        <v>50</v>
      </c>
      <c r="J219" s="56">
        <f t="shared" si="13"/>
        <v>120.21745541022594</v>
      </c>
      <c r="K219" s="89">
        <v>120.22</v>
      </c>
      <c r="L219" s="54"/>
      <c r="M219" s="56"/>
      <c r="N219" s="56">
        <f t="shared" si="14"/>
        <v>1.2000000000000002</v>
      </c>
    </row>
    <row r="220" spans="1:14" ht="15.75">
      <c r="A220" s="57">
        <v>199</v>
      </c>
      <c r="B220" s="153"/>
      <c r="C220" s="149"/>
      <c r="D220" s="125" t="s">
        <v>330</v>
      </c>
      <c r="E220" s="58">
        <f t="shared" si="15"/>
        <v>80</v>
      </c>
      <c r="F220" s="62" t="s">
        <v>111</v>
      </c>
      <c r="G220" s="59">
        <v>15</v>
      </c>
      <c r="H220" s="60">
        <f t="shared" si="12"/>
        <v>1</v>
      </c>
      <c r="I220" s="61">
        <v>50</v>
      </c>
      <c r="J220" s="56">
        <f t="shared" si="13"/>
        <v>120.21745541022594</v>
      </c>
      <c r="K220" s="89">
        <v>120.22</v>
      </c>
      <c r="L220" s="54"/>
      <c r="M220" s="56"/>
      <c r="N220" s="56">
        <f t="shared" si="14"/>
        <v>1.2000000000000002</v>
      </c>
    </row>
    <row r="221" spans="1:14" ht="15.75">
      <c r="A221" s="57">
        <v>200</v>
      </c>
      <c r="B221" s="71">
        <v>106</v>
      </c>
      <c r="C221" s="133">
        <v>2611</v>
      </c>
      <c r="D221" s="69" t="s">
        <v>82</v>
      </c>
      <c r="E221" s="58">
        <f t="shared" si="15"/>
        <v>100</v>
      </c>
      <c r="F221" s="62" t="s">
        <v>113</v>
      </c>
      <c r="G221" s="59">
        <v>15</v>
      </c>
      <c r="H221" s="60">
        <f t="shared" si="12"/>
        <v>1</v>
      </c>
      <c r="I221" s="61"/>
      <c r="J221" s="56">
        <f t="shared" si="13"/>
        <v>100.18121284185493</v>
      </c>
      <c r="K221" s="89">
        <v>100.18</v>
      </c>
      <c r="L221" s="54">
        <v>100.18</v>
      </c>
      <c r="M221" s="56"/>
      <c r="N221" s="56">
        <f t="shared" si="14"/>
        <v>1</v>
      </c>
    </row>
    <row r="222" spans="1:14" ht="18.75" customHeight="1">
      <c r="A222" s="57">
        <v>201</v>
      </c>
      <c r="B222" s="199">
        <v>107</v>
      </c>
      <c r="C222" s="202">
        <v>2631</v>
      </c>
      <c r="D222" s="114" t="s">
        <v>317</v>
      </c>
      <c r="E222" s="58">
        <f t="shared" si="15"/>
        <v>100</v>
      </c>
      <c r="F222" s="62" t="s">
        <v>113</v>
      </c>
      <c r="G222" s="59">
        <v>15</v>
      </c>
      <c r="H222" s="60">
        <f t="shared" si="12"/>
        <v>1</v>
      </c>
      <c r="I222" s="61"/>
      <c r="J222" s="56">
        <f t="shared" si="13"/>
        <v>100.18121284185493</v>
      </c>
      <c r="K222" s="89">
        <v>100.18</v>
      </c>
      <c r="L222" s="54">
        <v>260.46</v>
      </c>
      <c r="M222" s="56"/>
      <c r="N222" s="56">
        <f t="shared" si="14"/>
        <v>1</v>
      </c>
    </row>
    <row r="223" spans="1:14" ht="15.75">
      <c r="A223" s="105"/>
      <c r="B223" s="200"/>
      <c r="C223" s="203"/>
      <c r="D223" s="106" t="s">
        <v>351</v>
      </c>
      <c r="E223" s="58">
        <f t="shared" si="15"/>
        <v>80</v>
      </c>
      <c r="F223" s="62" t="s">
        <v>111</v>
      </c>
      <c r="G223" s="59"/>
      <c r="H223" s="60">
        <f t="shared" si="12"/>
        <v>0</v>
      </c>
      <c r="I223" s="61"/>
      <c r="J223" s="56">
        <f t="shared" si="13"/>
        <v>0</v>
      </c>
      <c r="K223" s="89">
        <v>0</v>
      </c>
      <c r="L223" s="54"/>
      <c r="M223" s="56"/>
      <c r="N223" s="56">
        <f t="shared" si="14"/>
        <v>0</v>
      </c>
    </row>
    <row r="224" spans="1:14" ht="15.75">
      <c r="A224" s="57">
        <v>202</v>
      </c>
      <c r="B224" s="201"/>
      <c r="C224" s="204"/>
      <c r="D224" s="69" t="s">
        <v>316</v>
      </c>
      <c r="E224" s="58">
        <f t="shared" si="15"/>
        <v>80</v>
      </c>
      <c r="F224" s="62" t="s">
        <v>111</v>
      </c>
      <c r="G224" s="59">
        <v>15</v>
      </c>
      <c r="H224" s="60">
        <f t="shared" si="12"/>
        <v>1</v>
      </c>
      <c r="I224" s="61"/>
      <c r="J224" s="56">
        <f t="shared" si="13"/>
        <v>80.14497027348395</v>
      </c>
      <c r="K224" s="89">
        <v>80.14</v>
      </c>
      <c r="L224" s="54"/>
      <c r="M224" s="56"/>
      <c r="N224" s="56">
        <f t="shared" si="14"/>
        <v>0.8</v>
      </c>
    </row>
    <row r="225" spans="1:14" ht="15.75">
      <c r="A225" s="57">
        <v>203</v>
      </c>
      <c r="B225" s="146"/>
      <c r="C225" s="149"/>
      <c r="D225" s="114" t="s">
        <v>315</v>
      </c>
      <c r="E225" s="58">
        <f t="shared" si="15"/>
        <v>80</v>
      </c>
      <c r="F225" s="62" t="s">
        <v>111</v>
      </c>
      <c r="G225" s="59">
        <v>15</v>
      </c>
      <c r="H225" s="60">
        <f t="shared" si="12"/>
        <v>1</v>
      </c>
      <c r="I225" s="61"/>
      <c r="J225" s="56">
        <f t="shared" si="13"/>
        <v>80.14497027348395</v>
      </c>
      <c r="K225" s="89">
        <v>80.14</v>
      </c>
      <c r="L225" s="54"/>
      <c r="M225" s="56"/>
      <c r="N225" s="56">
        <f t="shared" si="14"/>
        <v>0.8</v>
      </c>
    </row>
    <row r="226" spans="1:14" ht="15.75">
      <c r="A226" s="57">
        <v>204</v>
      </c>
      <c r="B226" s="150">
        <v>108</v>
      </c>
      <c r="C226" s="156">
        <v>2698</v>
      </c>
      <c r="D226" s="83" t="s">
        <v>83</v>
      </c>
      <c r="E226" s="58">
        <f t="shared" si="15"/>
        <v>80</v>
      </c>
      <c r="F226" s="62" t="s">
        <v>111</v>
      </c>
      <c r="G226" s="59">
        <v>15</v>
      </c>
      <c r="H226" s="60">
        <f t="shared" si="12"/>
        <v>1</v>
      </c>
      <c r="I226" s="61"/>
      <c r="J226" s="56">
        <f t="shared" si="13"/>
        <v>80.14497027348395</v>
      </c>
      <c r="K226" s="89">
        <v>80.14</v>
      </c>
      <c r="L226" s="54">
        <v>80.14</v>
      </c>
      <c r="M226" s="56"/>
      <c r="N226" s="56">
        <f t="shared" si="14"/>
        <v>0.8</v>
      </c>
    </row>
    <row r="227" spans="1:14" ht="15.75">
      <c r="A227" s="105"/>
      <c r="B227" s="228"/>
      <c r="C227" s="230">
        <v>2700</v>
      </c>
      <c r="D227" s="105" t="s">
        <v>248</v>
      </c>
      <c r="E227" s="58">
        <f t="shared" si="15"/>
        <v>100</v>
      </c>
      <c r="F227" s="62" t="s">
        <v>113</v>
      </c>
      <c r="G227" s="59"/>
      <c r="H227" s="60">
        <f t="shared" si="12"/>
        <v>0</v>
      </c>
      <c r="I227" s="61"/>
      <c r="J227" s="56">
        <f t="shared" si="13"/>
        <v>0</v>
      </c>
      <c r="K227" s="89">
        <v>0</v>
      </c>
      <c r="L227" s="54">
        <v>0</v>
      </c>
      <c r="M227" s="56"/>
      <c r="N227" s="56">
        <f t="shared" si="14"/>
        <v>0</v>
      </c>
    </row>
    <row r="228" spans="1:14" ht="15.75">
      <c r="A228" s="105"/>
      <c r="B228" s="229"/>
      <c r="C228" s="231"/>
      <c r="D228" s="106" t="s">
        <v>84</v>
      </c>
      <c r="E228" s="58">
        <f t="shared" si="15"/>
        <v>80</v>
      </c>
      <c r="F228" s="62" t="s">
        <v>111</v>
      </c>
      <c r="G228" s="59"/>
      <c r="H228" s="60">
        <f t="shared" si="12"/>
        <v>0</v>
      </c>
      <c r="I228" s="61"/>
      <c r="J228" s="56">
        <f t="shared" si="13"/>
        <v>0</v>
      </c>
      <c r="K228" s="89">
        <v>0</v>
      </c>
      <c r="L228" s="54"/>
      <c r="M228" s="56"/>
      <c r="N228" s="56">
        <f t="shared" si="14"/>
        <v>0</v>
      </c>
    </row>
    <row r="229" spans="1:14" ht="15.75">
      <c r="A229" s="57">
        <v>205</v>
      </c>
      <c r="B229" s="214">
        <v>109</v>
      </c>
      <c r="C229" s="233">
        <v>2701</v>
      </c>
      <c r="D229" s="83" t="s">
        <v>85</v>
      </c>
      <c r="E229" s="58">
        <f t="shared" si="15"/>
        <v>80</v>
      </c>
      <c r="F229" s="62" t="s">
        <v>111</v>
      </c>
      <c r="G229" s="59">
        <v>15</v>
      </c>
      <c r="H229" s="60">
        <f t="shared" si="12"/>
        <v>1</v>
      </c>
      <c r="I229" s="61"/>
      <c r="J229" s="56">
        <f t="shared" si="13"/>
        <v>80.14497027348395</v>
      </c>
      <c r="K229" s="89">
        <v>80.14</v>
      </c>
      <c r="L229" s="54">
        <v>320.56</v>
      </c>
      <c r="M229" s="56"/>
      <c r="N229" s="56">
        <f t="shared" si="14"/>
        <v>0.8</v>
      </c>
    </row>
    <row r="230" spans="1:14" ht="15.75">
      <c r="A230" s="57">
        <v>206</v>
      </c>
      <c r="B230" s="232"/>
      <c r="C230" s="234"/>
      <c r="D230" s="84" t="s">
        <v>162</v>
      </c>
      <c r="E230" s="58">
        <f t="shared" si="15"/>
        <v>80</v>
      </c>
      <c r="F230" s="62" t="s">
        <v>111</v>
      </c>
      <c r="G230" s="59">
        <v>15</v>
      </c>
      <c r="H230" s="60">
        <f t="shared" si="12"/>
        <v>1</v>
      </c>
      <c r="I230" s="61"/>
      <c r="J230" s="56">
        <f t="shared" si="13"/>
        <v>80.14497027348395</v>
      </c>
      <c r="K230" s="89">
        <v>80.14</v>
      </c>
      <c r="L230" s="54"/>
      <c r="M230" s="56"/>
      <c r="N230" s="56">
        <f t="shared" si="14"/>
        <v>0.8</v>
      </c>
    </row>
    <row r="231" spans="1:14" ht="15.75">
      <c r="A231" s="57">
        <v>207</v>
      </c>
      <c r="B231" s="232"/>
      <c r="C231" s="234"/>
      <c r="D231" s="84" t="s">
        <v>86</v>
      </c>
      <c r="E231" s="58">
        <f t="shared" si="15"/>
        <v>80</v>
      </c>
      <c r="F231" s="62" t="s">
        <v>111</v>
      </c>
      <c r="G231" s="59">
        <v>15</v>
      </c>
      <c r="H231" s="60">
        <f t="shared" si="12"/>
        <v>1</v>
      </c>
      <c r="I231" s="61"/>
      <c r="J231" s="56">
        <f t="shared" si="13"/>
        <v>80.14497027348395</v>
      </c>
      <c r="K231" s="89">
        <v>80.14</v>
      </c>
      <c r="L231" s="54"/>
      <c r="M231" s="56"/>
      <c r="N231" s="56">
        <f t="shared" si="14"/>
        <v>0.8</v>
      </c>
    </row>
    <row r="232" spans="1:14" ht="15.75">
      <c r="A232" s="57">
        <v>208</v>
      </c>
      <c r="B232" s="215"/>
      <c r="C232" s="235"/>
      <c r="D232" s="84" t="s">
        <v>87</v>
      </c>
      <c r="E232" s="58">
        <f t="shared" si="15"/>
        <v>80</v>
      </c>
      <c r="F232" s="62" t="s">
        <v>111</v>
      </c>
      <c r="G232" s="59">
        <v>15</v>
      </c>
      <c r="H232" s="60">
        <f t="shared" si="12"/>
        <v>1</v>
      </c>
      <c r="I232" s="61"/>
      <c r="J232" s="56">
        <f t="shared" si="13"/>
        <v>80.14497027348395</v>
      </c>
      <c r="K232" s="89">
        <v>80.14</v>
      </c>
      <c r="L232" s="54"/>
      <c r="M232" s="56"/>
      <c r="N232" s="56">
        <f t="shared" si="14"/>
        <v>0.8</v>
      </c>
    </row>
    <row r="233" spans="1:14" ht="15.75">
      <c r="A233" s="136">
        <v>209</v>
      </c>
      <c r="B233" s="161">
        <v>110</v>
      </c>
      <c r="C233" s="163">
        <v>2702</v>
      </c>
      <c r="D233" s="142" t="s">
        <v>88</v>
      </c>
      <c r="E233" s="58">
        <f t="shared" si="15"/>
        <v>100</v>
      </c>
      <c r="F233" s="62" t="s">
        <v>113</v>
      </c>
      <c r="G233" s="59"/>
      <c r="H233" s="60">
        <f t="shared" si="12"/>
        <v>0</v>
      </c>
      <c r="I233" s="61">
        <v>50</v>
      </c>
      <c r="J233" s="56">
        <f t="shared" si="13"/>
        <v>0</v>
      </c>
      <c r="K233" s="89">
        <v>0</v>
      </c>
      <c r="L233" s="54">
        <v>0</v>
      </c>
      <c r="M233" s="56"/>
      <c r="N233" s="56">
        <f t="shared" si="14"/>
        <v>0</v>
      </c>
    </row>
    <row r="234" spans="1:14" ht="15.75">
      <c r="A234" s="57">
        <v>210</v>
      </c>
      <c r="B234" s="214">
        <v>111</v>
      </c>
      <c r="C234" s="233">
        <v>2703</v>
      </c>
      <c r="D234" s="83" t="s">
        <v>89</v>
      </c>
      <c r="E234" s="58">
        <f t="shared" si="15"/>
        <v>120</v>
      </c>
      <c r="F234" s="62" t="s">
        <v>112</v>
      </c>
      <c r="G234" s="59">
        <v>15</v>
      </c>
      <c r="H234" s="60">
        <f t="shared" si="12"/>
        <v>1</v>
      </c>
      <c r="I234" s="61"/>
      <c r="J234" s="56">
        <f t="shared" si="13"/>
        <v>120.21745541022591</v>
      </c>
      <c r="K234" s="89">
        <v>120.22</v>
      </c>
      <c r="L234" s="54">
        <v>240.44</v>
      </c>
      <c r="M234" s="56"/>
      <c r="N234" s="56">
        <f t="shared" si="14"/>
        <v>1.2</v>
      </c>
    </row>
    <row r="235" spans="1:14" ht="15.75">
      <c r="A235" s="57">
        <v>211</v>
      </c>
      <c r="B235" s="215"/>
      <c r="C235" s="235"/>
      <c r="D235" s="84" t="s">
        <v>90</v>
      </c>
      <c r="E235" s="58">
        <f t="shared" si="15"/>
        <v>120</v>
      </c>
      <c r="F235" s="62" t="s">
        <v>112</v>
      </c>
      <c r="G235" s="59">
        <v>15</v>
      </c>
      <c r="H235" s="60">
        <f t="shared" si="12"/>
        <v>1</v>
      </c>
      <c r="I235" s="61"/>
      <c r="J235" s="56">
        <f t="shared" si="13"/>
        <v>120.21745541022591</v>
      </c>
      <c r="K235" s="89">
        <v>120.22</v>
      </c>
      <c r="L235" s="54"/>
      <c r="M235" s="56"/>
      <c r="N235" s="56">
        <f t="shared" si="14"/>
        <v>1.2</v>
      </c>
    </row>
    <row r="236" spans="1:14" ht="15.75">
      <c r="A236" s="57">
        <v>212</v>
      </c>
      <c r="B236" s="150">
        <v>112</v>
      </c>
      <c r="C236" s="156">
        <v>2704</v>
      </c>
      <c r="D236" s="83" t="s">
        <v>91</v>
      </c>
      <c r="E236" s="58">
        <f t="shared" si="15"/>
        <v>80</v>
      </c>
      <c r="F236" s="62" t="s">
        <v>111</v>
      </c>
      <c r="G236" s="59">
        <v>15</v>
      </c>
      <c r="H236" s="60">
        <f t="shared" si="12"/>
        <v>1</v>
      </c>
      <c r="I236" s="61"/>
      <c r="J236" s="56">
        <f t="shared" si="13"/>
        <v>80.14497027348395</v>
      </c>
      <c r="K236" s="89">
        <v>80.14</v>
      </c>
      <c r="L236" s="54">
        <v>80.14</v>
      </c>
      <c r="M236" s="56"/>
      <c r="N236" s="56">
        <f t="shared" si="14"/>
        <v>0.8</v>
      </c>
    </row>
    <row r="237" spans="1:14" ht="15.75">
      <c r="A237" s="57">
        <v>213</v>
      </c>
      <c r="B237" s="150">
        <v>113</v>
      </c>
      <c r="C237" s="156">
        <v>2705</v>
      </c>
      <c r="D237" s="83" t="s">
        <v>92</v>
      </c>
      <c r="E237" s="58">
        <f t="shared" si="15"/>
        <v>80</v>
      </c>
      <c r="F237" s="62" t="s">
        <v>111</v>
      </c>
      <c r="G237" s="59">
        <v>15</v>
      </c>
      <c r="H237" s="60">
        <f t="shared" si="12"/>
        <v>1</v>
      </c>
      <c r="I237" s="61"/>
      <c r="J237" s="56">
        <f t="shared" si="13"/>
        <v>80.14497027348395</v>
      </c>
      <c r="K237" s="89">
        <v>80.14</v>
      </c>
      <c r="L237" s="54">
        <v>80.14</v>
      </c>
      <c r="M237" s="56"/>
      <c r="N237" s="56">
        <f t="shared" si="14"/>
        <v>0.8</v>
      </c>
    </row>
    <row r="238" spans="1:14" ht="15.75">
      <c r="A238" s="57">
        <v>214</v>
      </c>
      <c r="B238" s="150">
        <v>114</v>
      </c>
      <c r="C238" s="156">
        <v>2706</v>
      </c>
      <c r="D238" s="83" t="s">
        <v>93</v>
      </c>
      <c r="E238" s="58">
        <f t="shared" si="15"/>
        <v>80</v>
      </c>
      <c r="F238" s="62" t="s">
        <v>111</v>
      </c>
      <c r="G238" s="59">
        <v>15</v>
      </c>
      <c r="H238" s="60">
        <f t="shared" si="12"/>
        <v>1</v>
      </c>
      <c r="I238" s="61"/>
      <c r="J238" s="56">
        <f t="shared" si="13"/>
        <v>80.14497027348395</v>
      </c>
      <c r="K238" s="89">
        <v>80.14</v>
      </c>
      <c r="L238" s="54">
        <v>80.14</v>
      </c>
      <c r="M238" s="56"/>
      <c r="N238" s="56">
        <f t="shared" si="14"/>
        <v>0.8</v>
      </c>
    </row>
    <row r="239" spans="1:14" ht="15.75">
      <c r="A239" s="57">
        <v>215</v>
      </c>
      <c r="B239" s="225">
        <v>115</v>
      </c>
      <c r="C239" s="233">
        <v>2707</v>
      </c>
      <c r="D239" s="83" t="s">
        <v>94</v>
      </c>
      <c r="E239" s="58">
        <f t="shared" si="15"/>
        <v>80</v>
      </c>
      <c r="F239" s="62" t="s">
        <v>111</v>
      </c>
      <c r="G239" s="59">
        <v>15</v>
      </c>
      <c r="H239" s="60">
        <f t="shared" si="12"/>
        <v>1</v>
      </c>
      <c r="I239" s="61">
        <v>50</v>
      </c>
      <c r="J239" s="56">
        <f t="shared" si="13"/>
        <v>120.21745541022594</v>
      </c>
      <c r="K239" s="89">
        <v>120.22</v>
      </c>
      <c r="L239" s="54">
        <v>240.44</v>
      </c>
      <c r="M239" s="56"/>
      <c r="N239" s="56">
        <f t="shared" si="14"/>
        <v>1.2000000000000002</v>
      </c>
    </row>
    <row r="240" spans="1:14" ht="15.75">
      <c r="A240" s="57">
        <v>216</v>
      </c>
      <c r="B240" s="227"/>
      <c r="C240" s="235"/>
      <c r="D240" s="128" t="s">
        <v>331</v>
      </c>
      <c r="E240" s="58">
        <f t="shared" si="15"/>
        <v>80</v>
      </c>
      <c r="F240" s="62" t="s">
        <v>111</v>
      </c>
      <c r="G240" s="59">
        <v>15</v>
      </c>
      <c r="H240" s="60">
        <f t="shared" si="12"/>
        <v>1</v>
      </c>
      <c r="I240" s="61">
        <v>50</v>
      </c>
      <c r="J240" s="56">
        <f t="shared" si="13"/>
        <v>120.21745541022594</v>
      </c>
      <c r="K240" s="89">
        <v>120.22</v>
      </c>
      <c r="L240" s="54"/>
      <c r="M240" s="56"/>
      <c r="N240" s="56">
        <f t="shared" si="14"/>
        <v>1.2000000000000002</v>
      </c>
    </row>
    <row r="241" spans="1:14" ht="15.75">
      <c r="A241" s="57">
        <v>217</v>
      </c>
      <c r="B241" s="236">
        <v>116</v>
      </c>
      <c r="C241" s="237">
        <v>2708</v>
      </c>
      <c r="D241" s="100" t="s">
        <v>242</v>
      </c>
      <c r="E241" s="58">
        <f t="shared" si="15"/>
        <v>80</v>
      </c>
      <c r="F241" s="62" t="s">
        <v>111</v>
      </c>
      <c r="G241" s="59">
        <v>15</v>
      </c>
      <c r="H241" s="60">
        <f t="shared" si="12"/>
        <v>1</v>
      </c>
      <c r="I241" s="61"/>
      <c r="J241" s="56">
        <f t="shared" si="13"/>
        <v>80.14497027348395</v>
      </c>
      <c r="K241" s="89">
        <v>80.14</v>
      </c>
      <c r="L241" s="54">
        <v>320.56</v>
      </c>
      <c r="M241" s="56"/>
      <c r="N241" s="56">
        <f t="shared" si="14"/>
        <v>0.8</v>
      </c>
    </row>
    <row r="242" spans="1:14" ht="15.75">
      <c r="A242" s="57">
        <v>218</v>
      </c>
      <c r="B242" s="236"/>
      <c r="C242" s="237"/>
      <c r="D242" s="84" t="s">
        <v>243</v>
      </c>
      <c r="E242" s="58">
        <f t="shared" si="15"/>
        <v>80</v>
      </c>
      <c r="F242" s="62" t="s">
        <v>111</v>
      </c>
      <c r="G242" s="59">
        <v>15</v>
      </c>
      <c r="H242" s="60">
        <f t="shared" si="12"/>
        <v>1</v>
      </c>
      <c r="I242" s="61"/>
      <c r="J242" s="56">
        <f t="shared" si="13"/>
        <v>80.14497027348395</v>
      </c>
      <c r="K242" s="89">
        <v>80.14</v>
      </c>
      <c r="L242" s="54"/>
      <c r="M242" s="56"/>
      <c r="N242" s="56">
        <f t="shared" si="14"/>
        <v>0.8</v>
      </c>
    </row>
    <row r="243" spans="1:14" ht="15.75">
      <c r="A243" s="57">
        <v>219</v>
      </c>
      <c r="B243" s="236"/>
      <c r="C243" s="237"/>
      <c r="D243" s="84" t="s">
        <v>244</v>
      </c>
      <c r="E243" s="58">
        <f t="shared" si="15"/>
        <v>80</v>
      </c>
      <c r="F243" s="62" t="s">
        <v>111</v>
      </c>
      <c r="G243" s="59">
        <v>15</v>
      </c>
      <c r="H243" s="60">
        <f t="shared" si="12"/>
        <v>1</v>
      </c>
      <c r="I243" s="61"/>
      <c r="J243" s="56">
        <f t="shared" si="13"/>
        <v>80.14497027348395</v>
      </c>
      <c r="K243" s="89">
        <v>80.14</v>
      </c>
      <c r="L243" s="54"/>
      <c r="M243" s="56"/>
      <c r="N243" s="56">
        <f t="shared" si="14"/>
        <v>0.8</v>
      </c>
    </row>
    <row r="244" spans="1:14" ht="15.75">
      <c r="A244" s="57">
        <v>220</v>
      </c>
      <c r="B244" s="153"/>
      <c r="C244" s="156"/>
      <c r="D244" s="123" t="s">
        <v>318</v>
      </c>
      <c r="E244" s="58">
        <f t="shared" si="15"/>
        <v>80</v>
      </c>
      <c r="F244" s="62" t="s">
        <v>111</v>
      </c>
      <c r="G244" s="59">
        <v>15</v>
      </c>
      <c r="H244" s="60">
        <f t="shared" si="12"/>
        <v>1</v>
      </c>
      <c r="I244" s="61"/>
      <c r="J244" s="56">
        <f t="shared" si="13"/>
        <v>80.14497027348395</v>
      </c>
      <c r="K244" s="89">
        <v>80.14</v>
      </c>
      <c r="L244" s="54"/>
      <c r="M244" s="56"/>
      <c r="N244" s="56">
        <f t="shared" si="14"/>
        <v>0.8</v>
      </c>
    </row>
    <row r="245" spans="1:14" ht="15.75">
      <c r="A245" s="57">
        <v>221</v>
      </c>
      <c r="B245" s="150">
        <v>117</v>
      </c>
      <c r="C245" s="156">
        <v>2709</v>
      </c>
      <c r="D245" s="83" t="s">
        <v>95</v>
      </c>
      <c r="E245" s="58">
        <f t="shared" si="15"/>
        <v>100</v>
      </c>
      <c r="F245" s="62" t="s">
        <v>113</v>
      </c>
      <c r="G245" s="59">
        <v>15</v>
      </c>
      <c r="H245" s="60">
        <f t="shared" si="12"/>
        <v>1</v>
      </c>
      <c r="I245" s="61"/>
      <c r="J245" s="56">
        <f t="shared" si="13"/>
        <v>100.18121284185493</v>
      </c>
      <c r="K245" s="89">
        <v>100.18</v>
      </c>
      <c r="L245" s="54">
        <v>100.18</v>
      </c>
      <c r="M245" s="56"/>
      <c r="N245" s="56">
        <f t="shared" si="14"/>
        <v>1</v>
      </c>
    </row>
    <row r="246" spans="1:14" ht="15.75">
      <c r="A246" s="57"/>
      <c r="B246" s="150"/>
      <c r="C246" s="156">
        <v>2710</v>
      </c>
      <c r="D246" s="117" t="s">
        <v>291</v>
      </c>
      <c r="E246" s="58">
        <f t="shared" si="15"/>
        <v>100</v>
      </c>
      <c r="F246" s="62" t="s">
        <v>113</v>
      </c>
      <c r="G246" s="59"/>
      <c r="H246" s="60">
        <f t="shared" si="12"/>
        <v>0</v>
      </c>
      <c r="I246" s="61"/>
      <c r="J246" s="56">
        <f t="shared" si="13"/>
        <v>0</v>
      </c>
      <c r="K246" s="89">
        <v>0</v>
      </c>
      <c r="L246" s="54">
        <v>0</v>
      </c>
      <c r="M246" s="56"/>
      <c r="N246" s="56">
        <f t="shared" si="14"/>
        <v>0</v>
      </c>
    </row>
    <row r="247" spans="1:14" ht="15.75">
      <c r="A247" s="57">
        <v>222</v>
      </c>
      <c r="B247" s="214">
        <v>118</v>
      </c>
      <c r="C247" s="233">
        <v>2711</v>
      </c>
      <c r="D247" s="83" t="s">
        <v>96</v>
      </c>
      <c r="E247" s="58">
        <f t="shared" si="15"/>
        <v>100</v>
      </c>
      <c r="F247" s="62" t="s">
        <v>113</v>
      </c>
      <c r="G247" s="59">
        <v>15</v>
      </c>
      <c r="H247" s="60">
        <f t="shared" si="12"/>
        <v>1</v>
      </c>
      <c r="I247" s="61"/>
      <c r="J247" s="56">
        <f t="shared" si="13"/>
        <v>100.18121284185493</v>
      </c>
      <c r="K247" s="89">
        <v>100.18</v>
      </c>
      <c r="L247" s="54">
        <v>180.32</v>
      </c>
      <c r="M247" s="56"/>
      <c r="N247" s="56">
        <f t="shared" si="14"/>
        <v>1</v>
      </c>
    </row>
    <row r="248" spans="1:14" ht="15.75">
      <c r="A248" s="57">
        <v>223</v>
      </c>
      <c r="B248" s="215"/>
      <c r="C248" s="235"/>
      <c r="D248" s="84" t="s">
        <v>97</v>
      </c>
      <c r="E248" s="58">
        <f t="shared" si="15"/>
        <v>80</v>
      </c>
      <c r="F248" s="62" t="s">
        <v>111</v>
      </c>
      <c r="G248" s="59">
        <v>15</v>
      </c>
      <c r="H248" s="60">
        <f t="shared" si="12"/>
        <v>1</v>
      </c>
      <c r="I248" s="61"/>
      <c r="J248" s="56">
        <f t="shared" si="13"/>
        <v>80.14497027348395</v>
      </c>
      <c r="K248" s="89">
        <v>80.14</v>
      </c>
      <c r="L248" s="54"/>
      <c r="M248" s="56"/>
      <c r="N248" s="56">
        <f t="shared" si="14"/>
        <v>0.8</v>
      </c>
    </row>
    <row r="249" spans="1:14" ht="15.75">
      <c r="A249" s="57">
        <v>224</v>
      </c>
      <c r="B249" s="214">
        <v>119</v>
      </c>
      <c r="C249" s="233">
        <v>2712</v>
      </c>
      <c r="D249" s="124" t="s">
        <v>319</v>
      </c>
      <c r="E249" s="58">
        <f t="shared" si="15"/>
        <v>100</v>
      </c>
      <c r="F249" s="62" t="s">
        <v>113</v>
      </c>
      <c r="G249" s="59">
        <v>15</v>
      </c>
      <c r="H249" s="60">
        <f t="shared" si="12"/>
        <v>1</v>
      </c>
      <c r="I249" s="61"/>
      <c r="J249" s="56">
        <f t="shared" si="13"/>
        <v>100.18121284185493</v>
      </c>
      <c r="K249" s="89">
        <v>100.18</v>
      </c>
      <c r="L249" s="54">
        <v>320.58</v>
      </c>
      <c r="M249" s="56"/>
      <c r="N249" s="56">
        <f t="shared" si="14"/>
        <v>1</v>
      </c>
    </row>
    <row r="250" spans="1:14" ht="15.75">
      <c r="A250" s="57">
        <v>225</v>
      </c>
      <c r="B250" s="215"/>
      <c r="C250" s="235"/>
      <c r="D250" s="123" t="s">
        <v>332</v>
      </c>
      <c r="E250" s="58">
        <f t="shared" si="15"/>
        <v>100</v>
      </c>
      <c r="F250" s="62" t="s">
        <v>113</v>
      </c>
      <c r="G250" s="59">
        <v>15</v>
      </c>
      <c r="H250" s="60">
        <f t="shared" si="12"/>
        <v>1</v>
      </c>
      <c r="I250" s="61"/>
      <c r="J250" s="56">
        <f t="shared" si="13"/>
        <v>100.18121284185493</v>
      </c>
      <c r="K250" s="89">
        <v>100.18</v>
      </c>
      <c r="L250" s="54"/>
      <c r="M250" s="56"/>
      <c r="N250" s="56">
        <f t="shared" si="14"/>
        <v>1</v>
      </c>
    </row>
    <row r="251" spans="1:14" ht="15.75">
      <c r="A251" s="57">
        <v>226</v>
      </c>
      <c r="B251" s="152"/>
      <c r="C251" s="155"/>
      <c r="D251" s="123" t="s">
        <v>320</v>
      </c>
      <c r="E251" s="58">
        <f t="shared" si="15"/>
        <v>120</v>
      </c>
      <c r="F251" s="62" t="s">
        <v>112</v>
      </c>
      <c r="G251" s="59">
        <v>15</v>
      </c>
      <c r="H251" s="60">
        <f t="shared" si="12"/>
        <v>1</v>
      </c>
      <c r="I251" s="61"/>
      <c r="J251" s="56">
        <f t="shared" si="13"/>
        <v>120.21745541022591</v>
      </c>
      <c r="K251" s="89">
        <v>120.22</v>
      </c>
      <c r="L251" s="54"/>
      <c r="M251" s="56"/>
      <c r="N251" s="56">
        <f t="shared" si="14"/>
        <v>1.2</v>
      </c>
    </row>
    <row r="252" spans="1:14" ht="15.75">
      <c r="A252" s="57">
        <v>227</v>
      </c>
      <c r="B252" s="214">
        <v>120</v>
      </c>
      <c r="C252" s="233">
        <v>2714</v>
      </c>
      <c r="D252" s="83" t="s">
        <v>98</v>
      </c>
      <c r="E252" s="58">
        <f t="shared" si="15"/>
        <v>120</v>
      </c>
      <c r="F252" s="62" t="s">
        <v>112</v>
      </c>
      <c r="G252" s="59">
        <v>15</v>
      </c>
      <c r="H252" s="60">
        <f t="shared" si="12"/>
        <v>1</v>
      </c>
      <c r="I252" s="61"/>
      <c r="J252" s="56">
        <f t="shared" si="13"/>
        <v>120.21745541022591</v>
      </c>
      <c r="K252" s="89">
        <v>120.22</v>
      </c>
      <c r="L252" s="54">
        <v>721.32</v>
      </c>
      <c r="M252" s="56"/>
      <c r="N252" s="56">
        <f t="shared" si="14"/>
        <v>1.2</v>
      </c>
    </row>
    <row r="253" spans="1:14" ht="15.75">
      <c r="A253" s="57">
        <v>228</v>
      </c>
      <c r="B253" s="232"/>
      <c r="C253" s="234"/>
      <c r="D253" s="84" t="s">
        <v>99</v>
      </c>
      <c r="E253" s="58">
        <f t="shared" si="15"/>
        <v>120</v>
      </c>
      <c r="F253" s="62" t="s">
        <v>112</v>
      </c>
      <c r="G253" s="59">
        <v>15</v>
      </c>
      <c r="H253" s="60">
        <f t="shared" si="12"/>
        <v>1</v>
      </c>
      <c r="I253" s="61"/>
      <c r="J253" s="56">
        <f t="shared" si="13"/>
        <v>120.21745541022591</v>
      </c>
      <c r="K253" s="89">
        <v>120.22</v>
      </c>
      <c r="L253" s="54"/>
      <c r="M253" s="56"/>
      <c r="N253" s="56">
        <f t="shared" si="14"/>
        <v>1.2</v>
      </c>
    </row>
    <row r="254" spans="1:14" ht="17.25" customHeight="1">
      <c r="A254" s="57">
        <v>229</v>
      </c>
      <c r="B254" s="232"/>
      <c r="C254" s="234"/>
      <c r="D254" s="84" t="s">
        <v>100</v>
      </c>
      <c r="E254" s="58">
        <f t="shared" si="15"/>
        <v>120</v>
      </c>
      <c r="F254" s="62" t="s">
        <v>112</v>
      </c>
      <c r="G254" s="59">
        <v>15</v>
      </c>
      <c r="H254" s="60">
        <f t="shared" si="12"/>
        <v>1</v>
      </c>
      <c r="I254" s="61"/>
      <c r="J254" s="56">
        <f t="shared" si="13"/>
        <v>120.21745541022591</v>
      </c>
      <c r="K254" s="89">
        <v>120.22</v>
      </c>
      <c r="L254" s="54"/>
      <c r="M254" s="56"/>
      <c r="N254" s="56">
        <f t="shared" si="14"/>
        <v>1.2</v>
      </c>
    </row>
    <row r="255" spans="1:14" ht="15" customHeight="1">
      <c r="A255" s="57">
        <v>230</v>
      </c>
      <c r="B255" s="232"/>
      <c r="C255" s="234"/>
      <c r="D255" s="84" t="s">
        <v>101</v>
      </c>
      <c r="E255" s="58">
        <f t="shared" si="15"/>
        <v>120</v>
      </c>
      <c r="F255" s="62" t="s">
        <v>112</v>
      </c>
      <c r="G255" s="59">
        <v>15</v>
      </c>
      <c r="H255" s="60">
        <f t="shared" si="12"/>
        <v>1</v>
      </c>
      <c r="I255" s="61"/>
      <c r="J255" s="56">
        <f t="shared" si="13"/>
        <v>120.21745541022591</v>
      </c>
      <c r="K255" s="89">
        <v>120.22</v>
      </c>
      <c r="L255" s="54"/>
      <c r="M255" s="56"/>
      <c r="N255" s="56">
        <f t="shared" si="14"/>
        <v>1.2</v>
      </c>
    </row>
    <row r="256" spans="1:14" ht="15" customHeight="1">
      <c r="A256" s="57">
        <v>231</v>
      </c>
      <c r="B256" s="232"/>
      <c r="C256" s="234"/>
      <c r="D256" s="84" t="s">
        <v>102</v>
      </c>
      <c r="E256" s="58">
        <f t="shared" si="15"/>
        <v>120</v>
      </c>
      <c r="F256" s="62" t="s">
        <v>112</v>
      </c>
      <c r="G256" s="59">
        <v>15</v>
      </c>
      <c r="H256" s="60">
        <f t="shared" si="12"/>
        <v>1</v>
      </c>
      <c r="I256" s="61"/>
      <c r="J256" s="56">
        <f t="shared" si="13"/>
        <v>120.21745541022591</v>
      </c>
      <c r="K256" s="89">
        <v>120.22</v>
      </c>
      <c r="L256" s="54"/>
      <c r="M256" s="56"/>
      <c r="N256" s="56">
        <f t="shared" si="14"/>
        <v>1.2</v>
      </c>
    </row>
    <row r="257" spans="1:14" ht="15" customHeight="1">
      <c r="A257" s="57">
        <v>232</v>
      </c>
      <c r="B257" s="215"/>
      <c r="C257" s="235"/>
      <c r="D257" s="84" t="s">
        <v>103</v>
      </c>
      <c r="E257" s="58">
        <f t="shared" si="15"/>
        <v>120</v>
      </c>
      <c r="F257" s="62" t="s">
        <v>112</v>
      </c>
      <c r="G257" s="59">
        <v>15</v>
      </c>
      <c r="H257" s="60">
        <f t="shared" si="12"/>
        <v>1</v>
      </c>
      <c r="I257" s="61"/>
      <c r="J257" s="56">
        <f t="shared" si="13"/>
        <v>120.21745541022591</v>
      </c>
      <c r="K257" s="89">
        <v>120.22</v>
      </c>
      <c r="L257" s="54"/>
      <c r="M257" s="56"/>
      <c r="N257" s="56">
        <f t="shared" si="14"/>
        <v>1.2</v>
      </c>
    </row>
    <row r="258" spans="1:14" ht="18" customHeight="1">
      <c r="A258" s="136">
        <v>233</v>
      </c>
      <c r="B258" s="238">
        <v>121</v>
      </c>
      <c r="C258" s="240">
        <v>2736</v>
      </c>
      <c r="D258" s="110" t="s">
        <v>237</v>
      </c>
      <c r="E258" s="58">
        <f t="shared" si="15"/>
        <v>80</v>
      </c>
      <c r="F258" s="62" t="s">
        <v>111</v>
      </c>
      <c r="G258" s="59"/>
      <c r="H258" s="60">
        <f t="shared" si="12"/>
        <v>0</v>
      </c>
      <c r="I258" s="61"/>
      <c r="J258" s="56">
        <f t="shared" si="13"/>
        <v>0</v>
      </c>
      <c r="K258" s="89">
        <v>0</v>
      </c>
      <c r="L258" s="54">
        <v>0</v>
      </c>
      <c r="M258" s="56"/>
      <c r="N258" s="56">
        <f t="shared" si="14"/>
        <v>0</v>
      </c>
    </row>
    <row r="259" spans="1:14" ht="16.5" customHeight="1">
      <c r="A259" s="136"/>
      <c r="B259" s="239"/>
      <c r="C259" s="241"/>
      <c r="D259" s="110" t="s">
        <v>224</v>
      </c>
      <c r="E259" s="58">
        <f t="shared" si="15"/>
        <v>80</v>
      </c>
      <c r="F259" s="62" t="s">
        <v>111</v>
      </c>
      <c r="G259" s="59"/>
      <c r="H259" s="60">
        <f t="shared" si="12"/>
        <v>0</v>
      </c>
      <c r="I259" s="61"/>
      <c r="J259" s="56">
        <f t="shared" si="13"/>
        <v>0</v>
      </c>
      <c r="K259" s="89">
        <v>0</v>
      </c>
      <c r="L259" s="54"/>
      <c r="M259" s="56"/>
      <c r="N259" s="56">
        <f t="shared" si="14"/>
        <v>0</v>
      </c>
    </row>
    <row r="260" spans="1:14" ht="16.5" customHeight="1">
      <c r="A260" s="57">
        <v>234</v>
      </c>
      <c r="B260" s="225">
        <v>122</v>
      </c>
      <c r="C260" s="233">
        <v>2748</v>
      </c>
      <c r="D260" s="69" t="s">
        <v>145</v>
      </c>
      <c r="E260" s="58">
        <f t="shared" si="15"/>
        <v>80</v>
      </c>
      <c r="F260" s="62" t="s">
        <v>111</v>
      </c>
      <c r="G260" s="59">
        <v>15</v>
      </c>
      <c r="H260" s="60">
        <f t="shared" si="12"/>
        <v>1</v>
      </c>
      <c r="I260" s="61"/>
      <c r="J260" s="56">
        <f t="shared" si="13"/>
        <v>80.14497027348395</v>
      </c>
      <c r="K260" s="89">
        <v>80.14</v>
      </c>
      <c r="L260" s="54">
        <v>340.6</v>
      </c>
      <c r="M260" s="56"/>
      <c r="N260" s="56">
        <f t="shared" si="14"/>
        <v>0.8</v>
      </c>
    </row>
    <row r="261" spans="1:14" ht="16.5" customHeight="1">
      <c r="A261" s="57">
        <v>235</v>
      </c>
      <c r="B261" s="227"/>
      <c r="C261" s="235"/>
      <c r="D261" s="114" t="s">
        <v>321</v>
      </c>
      <c r="E261" s="58">
        <f t="shared" si="15"/>
        <v>100</v>
      </c>
      <c r="F261" s="62" t="s">
        <v>113</v>
      </c>
      <c r="G261" s="59">
        <v>15</v>
      </c>
      <c r="H261" s="60">
        <f t="shared" si="12"/>
        <v>1</v>
      </c>
      <c r="I261" s="61"/>
      <c r="J261" s="56">
        <f t="shared" si="13"/>
        <v>100.18121284185493</v>
      </c>
      <c r="K261" s="89">
        <v>100.18</v>
      </c>
      <c r="L261" s="54"/>
      <c r="M261" s="56"/>
      <c r="N261" s="56">
        <f t="shared" si="14"/>
        <v>1</v>
      </c>
    </row>
    <row r="262" spans="1:14" ht="16.5" customHeight="1">
      <c r="A262" s="57">
        <v>236</v>
      </c>
      <c r="B262" s="153"/>
      <c r="C262" s="156"/>
      <c r="D262" s="114" t="s">
        <v>322</v>
      </c>
      <c r="E262" s="58">
        <f t="shared" si="15"/>
        <v>80</v>
      </c>
      <c r="F262" s="62" t="s">
        <v>111</v>
      </c>
      <c r="G262" s="59">
        <v>15</v>
      </c>
      <c r="H262" s="60">
        <f t="shared" si="12"/>
        <v>1</v>
      </c>
      <c r="I262" s="61"/>
      <c r="J262" s="56">
        <f t="shared" si="13"/>
        <v>80.14497027348395</v>
      </c>
      <c r="K262" s="89">
        <v>80.14</v>
      </c>
      <c r="L262" s="54"/>
      <c r="M262" s="56"/>
      <c r="N262" s="56">
        <f t="shared" si="14"/>
        <v>0.8</v>
      </c>
    </row>
    <row r="263" spans="1:14" ht="16.5" customHeight="1">
      <c r="A263" s="57">
        <v>237</v>
      </c>
      <c r="B263" s="153"/>
      <c r="C263" s="156"/>
      <c r="D263" s="114" t="s">
        <v>323</v>
      </c>
      <c r="E263" s="58">
        <f t="shared" si="15"/>
        <v>80</v>
      </c>
      <c r="F263" s="62" t="s">
        <v>111</v>
      </c>
      <c r="G263" s="59">
        <v>15</v>
      </c>
      <c r="H263" s="60">
        <f t="shared" si="12"/>
        <v>1</v>
      </c>
      <c r="I263" s="61"/>
      <c r="J263" s="56">
        <f t="shared" si="13"/>
        <v>80.14497027348395</v>
      </c>
      <c r="K263" s="89">
        <v>80.14</v>
      </c>
      <c r="L263" s="54"/>
      <c r="M263" s="56"/>
      <c r="N263" s="56">
        <f t="shared" si="14"/>
        <v>0.8</v>
      </c>
    </row>
    <row r="264" spans="1:14" ht="18.75" customHeight="1">
      <c r="A264" s="57">
        <v>238</v>
      </c>
      <c r="B264" s="153">
        <v>123</v>
      </c>
      <c r="C264" s="156">
        <v>2749</v>
      </c>
      <c r="D264" s="69" t="s">
        <v>137</v>
      </c>
      <c r="E264" s="58">
        <f t="shared" si="15"/>
        <v>80</v>
      </c>
      <c r="F264" s="62" t="s">
        <v>111</v>
      </c>
      <c r="G264" s="59">
        <v>15</v>
      </c>
      <c r="H264" s="60">
        <f t="shared" si="12"/>
        <v>1</v>
      </c>
      <c r="I264" s="61"/>
      <c r="J264" s="56">
        <f t="shared" si="13"/>
        <v>80.14497027348395</v>
      </c>
      <c r="K264" s="89">
        <v>80.14</v>
      </c>
      <c r="L264" s="54">
        <v>80.14</v>
      </c>
      <c r="M264" s="56"/>
      <c r="N264" s="56">
        <f t="shared" si="14"/>
        <v>0.8</v>
      </c>
    </row>
    <row r="265" spans="1:14" ht="42.75" customHeight="1">
      <c r="A265" s="57">
        <v>239</v>
      </c>
      <c r="B265" s="225">
        <v>124</v>
      </c>
      <c r="C265" s="233">
        <v>2750</v>
      </c>
      <c r="D265" s="109" t="s">
        <v>324</v>
      </c>
      <c r="E265" s="58">
        <f t="shared" si="15"/>
        <v>80</v>
      </c>
      <c r="F265" s="62" t="s">
        <v>111</v>
      </c>
      <c r="G265" s="59">
        <v>15</v>
      </c>
      <c r="H265" s="60">
        <f t="shared" si="12"/>
        <v>1</v>
      </c>
      <c r="I265" s="61"/>
      <c r="J265" s="56">
        <f t="shared" si="13"/>
        <v>80.14497027348395</v>
      </c>
      <c r="K265" s="89">
        <v>80.14</v>
      </c>
      <c r="L265" s="54">
        <v>80.14</v>
      </c>
      <c r="M265" s="56"/>
      <c r="N265" s="56">
        <f t="shared" si="14"/>
        <v>0.8</v>
      </c>
    </row>
    <row r="266" spans="1:14" ht="15.75" customHeight="1">
      <c r="A266" s="105"/>
      <c r="B266" s="227"/>
      <c r="C266" s="235"/>
      <c r="D266" s="111" t="s">
        <v>253</v>
      </c>
      <c r="E266" s="58">
        <f t="shared" si="15"/>
        <v>80</v>
      </c>
      <c r="F266" s="62" t="s">
        <v>111</v>
      </c>
      <c r="G266" s="59"/>
      <c r="H266" s="60">
        <f t="shared" si="12"/>
        <v>0</v>
      </c>
      <c r="I266" s="61"/>
      <c r="J266" s="56">
        <f t="shared" si="13"/>
        <v>0</v>
      </c>
      <c r="K266" s="89">
        <v>0</v>
      </c>
      <c r="L266" s="54"/>
      <c r="M266" s="56"/>
      <c r="N266" s="56">
        <f t="shared" si="14"/>
        <v>0</v>
      </c>
    </row>
    <row r="267" spans="1:14" ht="32.25" customHeight="1">
      <c r="A267" s="105"/>
      <c r="B267" s="225"/>
      <c r="C267" s="233">
        <v>2751</v>
      </c>
      <c r="D267" s="106" t="s">
        <v>260</v>
      </c>
      <c r="E267" s="58">
        <f t="shared" si="15"/>
        <v>80</v>
      </c>
      <c r="F267" s="62" t="s">
        <v>111</v>
      </c>
      <c r="G267" s="59"/>
      <c r="H267" s="60">
        <f t="shared" si="12"/>
        <v>0</v>
      </c>
      <c r="I267" s="61">
        <v>50</v>
      </c>
      <c r="J267" s="56">
        <f t="shared" si="13"/>
        <v>0</v>
      </c>
      <c r="K267" s="89">
        <v>0</v>
      </c>
      <c r="L267" s="54">
        <v>0</v>
      </c>
      <c r="M267" s="56"/>
      <c r="N267" s="56">
        <f t="shared" si="14"/>
        <v>0</v>
      </c>
    </row>
    <row r="268" spans="1:14" ht="18" customHeight="1">
      <c r="A268" s="105"/>
      <c r="B268" s="226"/>
      <c r="C268" s="234"/>
      <c r="D268" s="106" t="s">
        <v>250</v>
      </c>
      <c r="E268" s="58">
        <f t="shared" si="15"/>
        <v>80</v>
      </c>
      <c r="F268" s="62" t="s">
        <v>111</v>
      </c>
      <c r="G268" s="59"/>
      <c r="H268" s="60">
        <f t="shared" si="12"/>
        <v>0</v>
      </c>
      <c r="I268" s="61">
        <v>50</v>
      </c>
      <c r="J268" s="56">
        <f t="shared" si="13"/>
        <v>0</v>
      </c>
      <c r="K268" s="89">
        <v>0</v>
      </c>
      <c r="L268" s="54"/>
      <c r="M268" s="56"/>
      <c r="N268" s="56">
        <f t="shared" si="14"/>
        <v>0</v>
      </c>
    </row>
    <row r="269" spans="1:14" ht="15" customHeight="1">
      <c r="A269" s="105"/>
      <c r="B269" s="227"/>
      <c r="C269" s="235"/>
      <c r="D269" s="108" t="s">
        <v>251</v>
      </c>
      <c r="E269" s="58">
        <f t="shared" si="15"/>
        <v>100</v>
      </c>
      <c r="F269" s="62" t="s">
        <v>113</v>
      </c>
      <c r="G269" s="59"/>
      <c r="H269" s="60">
        <f t="shared" si="12"/>
        <v>0</v>
      </c>
      <c r="I269" s="61">
        <v>50</v>
      </c>
      <c r="J269" s="56">
        <f t="shared" si="13"/>
        <v>0</v>
      </c>
      <c r="K269" s="89">
        <v>0</v>
      </c>
      <c r="L269" s="54"/>
      <c r="M269" s="56"/>
      <c r="N269" s="56">
        <f t="shared" si="14"/>
        <v>0</v>
      </c>
    </row>
    <row r="270" spans="1:14" ht="18.75" customHeight="1">
      <c r="A270" s="105"/>
      <c r="B270" s="107"/>
      <c r="C270" s="154">
        <v>2752</v>
      </c>
      <c r="D270" s="106" t="s">
        <v>252</v>
      </c>
      <c r="E270" s="58">
        <f t="shared" si="15"/>
        <v>80</v>
      </c>
      <c r="F270" s="62" t="s">
        <v>111</v>
      </c>
      <c r="G270" s="59"/>
      <c r="H270" s="60">
        <f t="shared" si="12"/>
        <v>0</v>
      </c>
      <c r="I270" s="61"/>
      <c r="J270" s="56">
        <f t="shared" si="13"/>
        <v>0</v>
      </c>
      <c r="K270" s="89">
        <v>0</v>
      </c>
      <c r="L270" s="54">
        <v>0</v>
      </c>
      <c r="M270" s="56"/>
      <c r="N270" s="56">
        <f t="shared" si="14"/>
        <v>0</v>
      </c>
    </row>
    <row r="271" spans="1:14" ht="18.75" customHeight="1">
      <c r="A271" s="57"/>
      <c r="B271" s="153"/>
      <c r="C271" s="156">
        <v>2753</v>
      </c>
      <c r="D271" s="106" t="s">
        <v>273</v>
      </c>
      <c r="E271" s="58">
        <f t="shared" si="15"/>
        <v>120</v>
      </c>
      <c r="F271" s="62" t="s">
        <v>112</v>
      </c>
      <c r="G271" s="59"/>
      <c r="H271" s="60">
        <f t="shared" si="12"/>
        <v>0</v>
      </c>
      <c r="I271" s="61"/>
      <c r="J271" s="56">
        <f t="shared" si="13"/>
        <v>0</v>
      </c>
      <c r="K271" s="89">
        <v>0</v>
      </c>
      <c r="L271" s="54">
        <v>0</v>
      </c>
      <c r="M271" s="56"/>
      <c r="N271" s="56">
        <f t="shared" si="14"/>
        <v>0</v>
      </c>
    </row>
    <row r="272" spans="1:14" ht="18.75" customHeight="1">
      <c r="A272" s="57">
        <v>240</v>
      </c>
      <c r="B272" s="225">
        <v>125</v>
      </c>
      <c r="C272" s="242">
        <v>2754</v>
      </c>
      <c r="D272" s="69" t="s">
        <v>138</v>
      </c>
      <c r="E272" s="58">
        <f t="shared" si="15"/>
        <v>80</v>
      </c>
      <c r="F272" s="62" t="s">
        <v>111</v>
      </c>
      <c r="G272" s="59">
        <v>15</v>
      </c>
      <c r="H272" s="60">
        <f t="shared" si="12"/>
        <v>1</v>
      </c>
      <c r="I272" s="61"/>
      <c r="J272" s="56">
        <f t="shared" si="13"/>
        <v>80.14497027348395</v>
      </c>
      <c r="K272" s="89">
        <v>80.14</v>
      </c>
      <c r="L272" s="54">
        <v>500.88</v>
      </c>
      <c r="M272" s="56"/>
      <c r="N272" s="56">
        <f t="shared" si="14"/>
        <v>0.8</v>
      </c>
    </row>
    <row r="273" spans="1:14" ht="18.75" customHeight="1">
      <c r="A273" s="57">
        <v>241</v>
      </c>
      <c r="B273" s="226"/>
      <c r="C273" s="243"/>
      <c r="D273" s="69" t="s">
        <v>139</v>
      </c>
      <c r="E273" s="58">
        <f t="shared" si="15"/>
        <v>80</v>
      </c>
      <c r="F273" s="62" t="s">
        <v>111</v>
      </c>
      <c r="G273" s="59">
        <v>15</v>
      </c>
      <c r="H273" s="60">
        <f t="shared" si="12"/>
        <v>1</v>
      </c>
      <c r="I273" s="61"/>
      <c r="J273" s="56">
        <f t="shared" si="13"/>
        <v>80.14497027348395</v>
      </c>
      <c r="K273" s="89">
        <v>80.14</v>
      </c>
      <c r="L273" s="54"/>
      <c r="M273" s="56"/>
      <c r="N273" s="56">
        <f t="shared" si="14"/>
        <v>0.8</v>
      </c>
    </row>
    <row r="274" spans="1:14" ht="18.75" customHeight="1">
      <c r="A274" s="57">
        <v>242</v>
      </c>
      <c r="B274" s="226"/>
      <c r="C274" s="243"/>
      <c r="D274" s="69" t="s">
        <v>140</v>
      </c>
      <c r="E274" s="58">
        <f t="shared" si="15"/>
        <v>80</v>
      </c>
      <c r="F274" s="62" t="s">
        <v>111</v>
      </c>
      <c r="G274" s="59">
        <v>15</v>
      </c>
      <c r="H274" s="60">
        <f t="shared" si="12"/>
        <v>1</v>
      </c>
      <c r="I274" s="61"/>
      <c r="J274" s="56">
        <f t="shared" si="13"/>
        <v>80.14497027348395</v>
      </c>
      <c r="K274" s="89">
        <v>80.14</v>
      </c>
      <c r="L274" s="54"/>
      <c r="M274" s="56"/>
      <c r="N274" s="56">
        <f t="shared" si="14"/>
        <v>0.8</v>
      </c>
    </row>
    <row r="275" spans="1:14" ht="18.75" customHeight="1">
      <c r="A275" s="57">
        <v>243</v>
      </c>
      <c r="B275" s="226"/>
      <c r="C275" s="243"/>
      <c r="D275" s="109" t="s">
        <v>328</v>
      </c>
      <c r="E275" s="58">
        <f t="shared" si="15"/>
        <v>80</v>
      </c>
      <c r="F275" s="62" t="s">
        <v>111</v>
      </c>
      <c r="G275" s="59">
        <v>15</v>
      </c>
      <c r="H275" s="60">
        <f t="shared" si="12"/>
        <v>1</v>
      </c>
      <c r="I275" s="61"/>
      <c r="J275" s="56">
        <f t="shared" si="13"/>
        <v>80.14497027348395</v>
      </c>
      <c r="K275" s="89">
        <v>80.14</v>
      </c>
      <c r="L275" s="54"/>
      <c r="M275" s="56"/>
      <c r="N275" s="56">
        <f t="shared" si="14"/>
        <v>0.8</v>
      </c>
    </row>
    <row r="276" spans="1:14" ht="18.75" customHeight="1">
      <c r="A276" s="57">
        <v>244</v>
      </c>
      <c r="B276" s="226"/>
      <c r="C276" s="243"/>
      <c r="D276" s="114" t="s">
        <v>263</v>
      </c>
      <c r="E276" s="58">
        <f t="shared" si="15"/>
        <v>80</v>
      </c>
      <c r="F276" s="62" t="s">
        <v>111</v>
      </c>
      <c r="G276" s="59">
        <v>15</v>
      </c>
      <c r="H276" s="60">
        <f t="shared" si="12"/>
        <v>1</v>
      </c>
      <c r="I276" s="61"/>
      <c r="J276" s="56">
        <f t="shared" si="13"/>
        <v>80.14497027348395</v>
      </c>
      <c r="K276" s="89">
        <v>80.14</v>
      </c>
      <c r="L276" s="54"/>
      <c r="M276" s="56"/>
      <c r="N276" s="56">
        <f t="shared" si="14"/>
        <v>0.8</v>
      </c>
    </row>
    <row r="277" spans="1:14" ht="18.75" customHeight="1">
      <c r="A277" s="57">
        <v>245</v>
      </c>
      <c r="B277" s="227"/>
      <c r="C277" s="244"/>
      <c r="D277" s="114" t="s">
        <v>264</v>
      </c>
      <c r="E277" s="58">
        <f t="shared" si="15"/>
        <v>100</v>
      </c>
      <c r="F277" s="62" t="s">
        <v>113</v>
      </c>
      <c r="G277" s="59">
        <v>15</v>
      </c>
      <c r="H277" s="60">
        <f aca="true" t="shared" si="16" ref="H277:H326">G277/15</f>
        <v>1</v>
      </c>
      <c r="I277" s="61"/>
      <c r="J277" s="56">
        <f t="shared" si="13"/>
        <v>100.18121284185493</v>
      </c>
      <c r="K277" s="89">
        <v>100.18</v>
      </c>
      <c r="L277" s="54"/>
      <c r="M277" s="56"/>
      <c r="N277" s="56">
        <f t="shared" si="14"/>
        <v>1</v>
      </c>
    </row>
    <row r="278" spans="1:14" ht="18.75" customHeight="1">
      <c r="A278" s="57"/>
      <c r="B278" s="225"/>
      <c r="C278" s="233">
        <v>2755</v>
      </c>
      <c r="D278" s="106" t="s">
        <v>290</v>
      </c>
      <c r="E278" s="58">
        <f t="shared" si="15"/>
        <v>80</v>
      </c>
      <c r="F278" s="62" t="s">
        <v>111</v>
      </c>
      <c r="G278" s="59"/>
      <c r="H278" s="60">
        <f t="shared" si="16"/>
        <v>0</v>
      </c>
      <c r="I278" s="61"/>
      <c r="J278" s="56">
        <f t="shared" si="13"/>
        <v>0</v>
      </c>
      <c r="K278" s="89">
        <v>0</v>
      </c>
      <c r="L278" s="54">
        <v>0</v>
      </c>
      <c r="M278" s="56"/>
      <c r="N278" s="56">
        <f t="shared" si="14"/>
        <v>0</v>
      </c>
    </row>
    <row r="279" spans="1:14" ht="18.75" customHeight="1">
      <c r="A279" s="57"/>
      <c r="B279" s="227"/>
      <c r="C279" s="235"/>
      <c r="D279" s="111" t="s">
        <v>254</v>
      </c>
      <c r="E279" s="58">
        <f t="shared" si="15"/>
        <v>80</v>
      </c>
      <c r="F279" s="62" t="s">
        <v>111</v>
      </c>
      <c r="G279" s="59"/>
      <c r="H279" s="60">
        <f t="shared" si="16"/>
        <v>0</v>
      </c>
      <c r="I279" s="61"/>
      <c r="J279" s="56">
        <f aca="true" t="shared" si="17" ref="J279:J326">$F$332*N279</f>
        <v>0</v>
      </c>
      <c r="K279" s="89">
        <v>0</v>
      </c>
      <c r="L279" s="54"/>
      <c r="M279" s="56"/>
      <c r="N279" s="56">
        <f aca="true" t="shared" si="18" ref="N279:N326">H279*E279/100+M279%*(H279*E279/100)+I279%*(H279*E279/100+M279%*(H279*E279/100))</f>
        <v>0</v>
      </c>
    </row>
    <row r="280" spans="1:14" ht="18.75" customHeight="1">
      <c r="A280" s="136">
        <v>246</v>
      </c>
      <c r="B280" s="162">
        <v>126</v>
      </c>
      <c r="C280" s="163">
        <v>2756</v>
      </c>
      <c r="D280" s="110" t="s">
        <v>146</v>
      </c>
      <c r="E280" s="58">
        <f t="shared" si="15"/>
        <v>80</v>
      </c>
      <c r="F280" s="62" t="s">
        <v>111</v>
      </c>
      <c r="G280" s="59"/>
      <c r="H280" s="60">
        <f t="shared" si="16"/>
        <v>0</v>
      </c>
      <c r="I280" s="61">
        <v>50</v>
      </c>
      <c r="J280" s="56">
        <f t="shared" si="17"/>
        <v>0</v>
      </c>
      <c r="K280" s="89">
        <v>0</v>
      </c>
      <c r="L280" s="54">
        <v>0</v>
      </c>
      <c r="M280" s="56"/>
      <c r="N280" s="56">
        <f t="shared" si="18"/>
        <v>0</v>
      </c>
    </row>
    <row r="281" spans="1:14" ht="18.75" customHeight="1">
      <c r="A281" s="57">
        <v>247</v>
      </c>
      <c r="B281" s="153">
        <v>127</v>
      </c>
      <c r="C281" s="156">
        <v>2757</v>
      </c>
      <c r="D281" s="69" t="s">
        <v>141</v>
      </c>
      <c r="E281" s="58">
        <f t="shared" si="15"/>
        <v>80</v>
      </c>
      <c r="F281" s="62" t="s">
        <v>111</v>
      </c>
      <c r="G281" s="59">
        <v>15</v>
      </c>
      <c r="H281" s="60">
        <f t="shared" si="16"/>
        <v>1</v>
      </c>
      <c r="I281" s="61"/>
      <c r="J281" s="56">
        <f t="shared" si="17"/>
        <v>80.14497027348395</v>
      </c>
      <c r="K281" s="89">
        <v>80.14</v>
      </c>
      <c r="L281" s="54">
        <v>80.14</v>
      </c>
      <c r="M281" s="56"/>
      <c r="N281" s="56">
        <f t="shared" si="18"/>
        <v>0.8</v>
      </c>
    </row>
    <row r="282" spans="1:14" ht="18.75" customHeight="1">
      <c r="A282" s="57">
        <v>248</v>
      </c>
      <c r="B282" s="225">
        <v>128</v>
      </c>
      <c r="C282" s="233">
        <v>2758</v>
      </c>
      <c r="D282" s="69" t="s">
        <v>142</v>
      </c>
      <c r="E282" s="58">
        <f t="shared" si="15"/>
        <v>100</v>
      </c>
      <c r="F282" s="62" t="s">
        <v>113</v>
      </c>
      <c r="G282" s="59">
        <v>15</v>
      </c>
      <c r="H282" s="60">
        <f t="shared" si="16"/>
        <v>1</v>
      </c>
      <c r="I282" s="61"/>
      <c r="J282" s="56">
        <f t="shared" si="17"/>
        <v>100.18121284185493</v>
      </c>
      <c r="K282" s="89">
        <v>100.18</v>
      </c>
      <c r="L282" s="54">
        <v>180.32</v>
      </c>
      <c r="M282" s="56"/>
      <c r="N282" s="56">
        <f t="shared" si="18"/>
        <v>1</v>
      </c>
    </row>
    <row r="283" spans="1:14" ht="18.75" customHeight="1">
      <c r="A283" s="57">
        <v>249</v>
      </c>
      <c r="B283" s="227"/>
      <c r="C283" s="235"/>
      <c r="D283" s="69" t="s">
        <v>143</v>
      </c>
      <c r="E283" s="58">
        <f t="shared" si="15"/>
        <v>80</v>
      </c>
      <c r="F283" s="62" t="s">
        <v>111</v>
      </c>
      <c r="G283" s="59">
        <v>15</v>
      </c>
      <c r="H283" s="60">
        <f t="shared" si="16"/>
        <v>1</v>
      </c>
      <c r="I283" s="61"/>
      <c r="J283" s="56">
        <f t="shared" si="17"/>
        <v>80.14497027348395</v>
      </c>
      <c r="K283" s="89">
        <v>80.14</v>
      </c>
      <c r="L283" s="54"/>
      <c r="M283" s="56"/>
      <c r="N283" s="56">
        <f t="shared" si="18"/>
        <v>0.8</v>
      </c>
    </row>
    <row r="284" spans="1:14" ht="18.75" customHeight="1">
      <c r="A284" s="57">
        <v>250</v>
      </c>
      <c r="B284" s="225">
        <v>129</v>
      </c>
      <c r="C284" s="233">
        <v>2759</v>
      </c>
      <c r="D284" s="69" t="s">
        <v>144</v>
      </c>
      <c r="E284" s="58">
        <f t="shared" si="15"/>
        <v>80</v>
      </c>
      <c r="F284" s="62" t="s">
        <v>111</v>
      </c>
      <c r="G284" s="59">
        <v>15</v>
      </c>
      <c r="H284" s="60">
        <f t="shared" si="16"/>
        <v>1</v>
      </c>
      <c r="I284" s="61"/>
      <c r="J284" s="56">
        <f t="shared" si="17"/>
        <v>80.14497027348395</v>
      </c>
      <c r="K284" s="89">
        <v>80.14</v>
      </c>
      <c r="L284" s="54">
        <v>160.28</v>
      </c>
      <c r="M284" s="56"/>
      <c r="N284" s="56">
        <f t="shared" si="18"/>
        <v>0.8</v>
      </c>
    </row>
    <row r="285" spans="1:14" ht="18.75" customHeight="1">
      <c r="A285" s="57">
        <v>251</v>
      </c>
      <c r="B285" s="227"/>
      <c r="C285" s="235"/>
      <c r="D285" s="69" t="s">
        <v>163</v>
      </c>
      <c r="E285" s="58">
        <f t="shared" si="15"/>
        <v>80</v>
      </c>
      <c r="F285" s="62" t="s">
        <v>111</v>
      </c>
      <c r="G285" s="59">
        <v>15</v>
      </c>
      <c r="H285" s="60">
        <f t="shared" si="16"/>
        <v>1</v>
      </c>
      <c r="I285" s="61"/>
      <c r="J285" s="56">
        <f t="shared" si="17"/>
        <v>80.14497027348395</v>
      </c>
      <c r="K285" s="89">
        <v>80.14</v>
      </c>
      <c r="L285" s="54"/>
      <c r="M285" s="56"/>
      <c r="N285" s="56">
        <f t="shared" si="18"/>
        <v>0.8</v>
      </c>
    </row>
    <row r="286" spans="1:14" ht="15.75">
      <c r="A286" s="57">
        <v>252</v>
      </c>
      <c r="B286" s="225">
        <v>130</v>
      </c>
      <c r="C286" s="233">
        <v>2792</v>
      </c>
      <c r="D286" s="130" t="s">
        <v>335</v>
      </c>
      <c r="E286" s="58">
        <f aca="true" t="shared" si="19" ref="E286:E326">IF(F286="M",80,IF(F286="MP",120,100))</f>
        <v>80</v>
      </c>
      <c r="F286" s="62" t="s">
        <v>111</v>
      </c>
      <c r="G286" s="59">
        <v>15</v>
      </c>
      <c r="H286" s="60">
        <f t="shared" si="16"/>
        <v>1</v>
      </c>
      <c r="I286" s="61">
        <v>50</v>
      </c>
      <c r="J286" s="56">
        <f t="shared" si="17"/>
        <v>120.21745541022594</v>
      </c>
      <c r="K286" s="89">
        <v>120.22</v>
      </c>
      <c r="L286" s="54">
        <v>360.66</v>
      </c>
      <c r="M286" s="56"/>
      <c r="N286" s="56">
        <f t="shared" si="18"/>
        <v>1.2000000000000002</v>
      </c>
    </row>
    <row r="287" spans="1:14" ht="15.75">
      <c r="A287" s="57">
        <v>253</v>
      </c>
      <c r="B287" s="226"/>
      <c r="C287" s="234"/>
      <c r="D287" s="88" t="s">
        <v>225</v>
      </c>
      <c r="E287" s="58">
        <f t="shared" si="19"/>
        <v>80</v>
      </c>
      <c r="F287" s="62" t="s">
        <v>111</v>
      </c>
      <c r="G287" s="59">
        <v>15</v>
      </c>
      <c r="H287" s="60">
        <f t="shared" si="16"/>
        <v>1</v>
      </c>
      <c r="I287" s="61">
        <v>50</v>
      </c>
      <c r="J287" s="56">
        <f t="shared" si="17"/>
        <v>120.21745541022594</v>
      </c>
      <c r="K287" s="89">
        <v>120.22</v>
      </c>
      <c r="L287" s="54"/>
      <c r="M287" s="56"/>
      <c r="N287" s="56">
        <f t="shared" si="18"/>
        <v>1.2000000000000002</v>
      </c>
    </row>
    <row r="288" spans="1:14" ht="15.75">
      <c r="A288" s="57">
        <v>254</v>
      </c>
      <c r="B288" s="227"/>
      <c r="C288" s="235"/>
      <c r="D288" s="98" t="s">
        <v>258</v>
      </c>
      <c r="E288" s="58">
        <f t="shared" si="19"/>
        <v>80</v>
      </c>
      <c r="F288" s="62" t="s">
        <v>111</v>
      </c>
      <c r="G288" s="59">
        <v>15</v>
      </c>
      <c r="H288" s="60">
        <f t="shared" si="16"/>
        <v>1</v>
      </c>
      <c r="I288" s="61">
        <v>50</v>
      </c>
      <c r="J288" s="56">
        <f t="shared" si="17"/>
        <v>120.21745541022594</v>
      </c>
      <c r="K288" s="89">
        <v>120.22</v>
      </c>
      <c r="L288" s="54"/>
      <c r="M288" s="56"/>
      <c r="N288" s="56">
        <f t="shared" si="18"/>
        <v>1.2000000000000002</v>
      </c>
    </row>
    <row r="289" spans="1:14" ht="15.75">
      <c r="A289" s="57">
        <v>255</v>
      </c>
      <c r="B289" s="150">
        <v>131</v>
      </c>
      <c r="C289" s="156">
        <v>2842</v>
      </c>
      <c r="D289" s="120" t="s">
        <v>265</v>
      </c>
      <c r="E289" s="58">
        <f t="shared" si="19"/>
        <v>80</v>
      </c>
      <c r="F289" s="62" t="s">
        <v>111</v>
      </c>
      <c r="G289" s="59">
        <v>15</v>
      </c>
      <c r="H289" s="60">
        <f t="shared" si="16"/>
        <v>1</v>
      </c>
      <c r="I289" s="61">
        <v>50</v>
      </c>
      <c r="J289" s="56">
        <f t="shared" si="17"/>
        <v>120.21745541022594</v>
      </c>
      <c r="K289" s="89">
        <v>120.22</v>
      </c>
      <c r="L289" s="54">
        <v>120.22</v>
      </c>
      <c r="M289" s="56"/>
      <c r="N289" s="56">
        <f t="shared" si="18"/>
        <v>1.2000000000000002</v>
      </c>
    </row>
    <row r="290" spans="1:14" ht="15.75">
      <c r="A290" s="136">
        <v>256</v>
      </c>
      <c r="B290" s="161">
        <v>132</v>
      </c>
      <c r="C290" s="163">
        <v>2843</v>
      </c>
      <c r="D290" s="143" t="s">
        <v>266</v>
      </c>
      <c r="E290" s="58">
        <f t="shared" si="19"/>
        <v>80</v>
      </c>
      <c r="F290" s="62" t="s">
        <v>111</v>
      </c>
      <c r="G290" s="59"/>
      <c r="H290" s="60">
        <f t="shared" si="16"/>
        <v>0</v>
      </c>
      <c r="I290" s="61"/>
      <c r="J290" s="56">
        <f t="shared" si="17"/>
        <v>0</v>
      </c>
      <c r="K290" s="89">
        <v>0</v>
      </c>
      <c r="L290" s="54">
        <v>0</v>
      </c>
      <c r="M290" s="56"/>
      <c r="N290" s="56">
        <f t="shared" si="18"/>
        <v>0</v>
      </c>
    </row>
    <row r="291" spans="1:14" ht="15.75">
      <c r="A291" s="57">
        <v>257</v>
      </c>
      <c r="B291" s="214">
        <v>133</v>
      </c>
      <c r="C291" s="242">
        <v>2844</v>
      </c>
      <c r="D291" s="120" t="s">
        <v>269</v>
      </c>
      <c r="E291" s="58">
        <f t="shared" si="19"/>
        <v>100</v>
      </c>
      <c r="F291" s="62" t="s">
        <v>113</v>
      </c>
      <c r="G291" s="59">
        <v>15</v>
      </c>
      <c r="H291" s="60">
        <f t="shared" si="16"/>
        <v>1</v>
      </c>
      <c r="I291" s="61"/>
      <c r="J291" s="56">
        <f t="shared" si="17"/>
        <v>100.18121284185493</v>
      </c>
      <c r="K291" s="89">
        <v>100.18</v>
      </c>
      <c r="L291" s="54">
        <v>280.5</v>
      </c>
      <c r="M291" s="56"/>
      <c r="N291" s="56">
        <f t="shared" si="18"/>
        <v>1</v>
      </c>
    </row>
    <row r="292" spans="1:14" ht="15.75">
      <c r="A292" s="57">
        <v>258</v>
      </c>
      <c r="B292" s="232"/>
      <c r="C292" s="243"/>
      <c r="D292" s="121" t="s">
        <v>267</v>
      </c>
      <c r="E292" s="58">
        <f t="shared" si="19"/>
        <v>100</v>
      </c>
      <c r="F292" s="62" t="s">
        <v>113</v>
      </c>
      <c r="G292" s="59">
        <v>15</v>
      </c>
      <c r="H292" s="60">
        <f t="shared" si="16"/>
        <v>1</v>
      </c>
      <c r="I292" s="61"/>
      <c r="J292" s="56">
        <f t="shared" si="17"/>
        <v>100.18121284185493</v>
      </c>
      <c r="K292" s="89">
        <v>100.18</v>
      </c>
      <c r="L292" s="54"/>
      <c r="M292" s="56"/>
      <c r="N292" s="56">
        <f t="shared" si="18"/>
        <v>1</v>
      </c>
    </row>
    <row r="293" spans="1:14" ht="15.75">
      <c r="A293" s="57">
        <v>259</v>
      </c>
      <c r="B293" s="215"/>
      <c r="C293" s="244"/>
      <c r="D293" s="121" t="s">
        <v>268</v>
      </c>
      <c r="E293" s="58">
        <f t="shared" si="19"/>
        <v>80</v>
      </c>
      <c r="F293" s="62" t="s">
        <v>111</v>
      </c>
      <c r="G293" s="59">
        <v>15</v>
      </c>
      <c r="H293" s="60">
        <f t="shared" si="16"/>
        <v>1</v>
      </c>
      <c r="I293" s="61"/>
      <c r="J293" s="56">
        <f t="shared" si="17"/>
        <v>80.14497027348395</v>
      </c>
      <c r="K293" s="89">
        <v>80.14</v>
      </c>
      <c r="L293" s="54"/>
      <c r="M293" s="56"/>
      <c r="N293" s="56">
        <f t="shared" si="18"/>
        <v>0.8</v>
      </c>
    </row>
    <row r="294" spans="1:14" ht="15.75">
      <c r="A294" s="136">
        <v>260</v>
      </c>
      <c r="B294" s="161">
        <v>134</v>
      </c>
      <c r="C294" s="164">
        <v>2845</v>
      </c>
      <c r="D294" s="144" t="s">
        <v>326</v>
      </c>
      <c r="E294" s="58">
        <f t="shared" si="19"/>
        <v>80</v>
      </c>
      <c r="F294" s="62" t="s">
        <v>111</v>
      </c>
      <c r="G294" s="59"/>
      <c r="H294" s="60">
        <f t="shared" si="16"/>
        <v>0</v>
      </c>
      <c r="I294" s="61"/>
      <c r="J294" s="56">
        <f t="shared" si="17"/>
        <v>0</v>
      </c>
      <c r="K294" s="89">
        <v>0</v>
      </c>
      <c r="L294" s="54">
        <v>0</v>
      </c>
      <c r="M294" s="56"/>
      <c r="N294" s="56">
        <f t="shared" si="18"/>
        <v>0</v>
      </c>
    </row>
    <row r="295" spans="1:14" ht="15.75">
      <c r="A295" s="57">
        <v>261</v>
      </c>
      <c r="B295" s="214">
        <v>135</v>
      </c>
      <c r="C295" s="242">
        <v>2846</v>
      </c>
      <c r="D295" s="120" t="s">
        <v>271</v>
      </c>
      <c r="E295" s="58">
        <f t="shared" si="19"/>
        <v>80</v>
      </c>
      <c r="F295" s="62" t="s">
        <v>111</v>
      </c>
      <c r="G295" s="59">
        <v>15</v>
      </c>
      <c r="H295" s="60">
        <f t="shared" si="16"/>
        <v>1</v>
      </c>
      <c r="I295" s="61"/>
      <c r="J295" s="56">
        <f t="shared" si="17"/>
        <v>80.14497027348395</v>
      </c>
      <c r="K295" s="89">
        <v>80.14</v>
      </c>
      <c r="L295" s="54">
        <v>160.28</v>
      </c>
      <c r="M295" s="56"/>
      <c r="N295" s="56">
        <f t="shared" si="18"/>
        <v>0.8</v>
      </c>
    </row>
    <row r="296" spans="1:14" ht="15.75">
      <c r="A296" s="57"/>
      <c r="B296" s="232"/>
      <c r="C296" s="243"/>
      <c r="D296" s="129" t="s">
        <v>341</v>
      </c>
      <c r="E296" s="58">
        <f t="shared" si="19"/>
        <v>80</v>
      </c>
      <c r="F296" s="62" t="s">
        <v>111</v>
      </c>
      <c r="G296" s="59"/>
      <c r="H296" s="60">
        <f t="shared" si="16"/>
        <v>0</v>
      </c>
      <c r="I296" s="61"/>
      <c r="J296" s="56">
        <f t="shared" si="17"/>
        <v>0</v>
      </c>
      <c r="K296" s="89">
        <v>0</v>
      </c>
      <c r="L296" s="54"/>
      <c r="M296" s="56"/>
      <c r="N296" s="56">
        <f t="shared" si="18"/>
        <v>0</v>
      </c>
    </row>
    <row r="297" spans="1:14" ht="15.75">
      <c r="A297" s="57">
        <v>262</v>
      </c>
      <c r="B297" s="215"/>
      <c r="C297" s="244"/>
      <c r="D297" s="120" t="s">
        <v>270</v>
      </c>
      <c r="E297" s="58">
        <f t="shared" si="19"/>
        <v>80</v>
      </c>
      <c r="F297" s="62" t="s">
        <v>111</v>
      </c>
      <c r="G297" s="59">
        <v>15</v>
      </c>
      <c r="H297" s="60">
        <f t="shared" si="16"/>
        <v>1</v>
      </c>
      <c r="I297" s="61"/>
      <c r="J297" s="56">
        <f t="shared" si="17"/>
        <v>80.14497027348395</v>
      </c>
      <c r="K297" s="89">
        <v>80.14</v>
      </c>
      <c r="L297" s="54"/>
      <c r="M297" s="56"/>
      <c r="N297" s="56">
        <f t="shared" si="18"/>
        <v>0.8</v>
      </c>
    </row>
    <row r="298" spans="1:14" ht="15.75">
      <c r="A298" s="57">
        <v>263</v>
      </c>
      <c r="B298" s="150">
        <v>136</v>
      </c>
      <c r="C298" s="157">
        <v>2847</v>
      </c>
      <c r="D298" s="120" t="s">
        <v>274</v>
      </c>
      <c r="E298" s="58">
        <f t="shared" si="19"/>
        <v>80</v>
      </c>
      <c r="F298" s="62" t="s">
        <v>111</v>
      </c>
      <c r="G298" s="59">
        <v>15</v>
      </c>
      <c r="H298" s="60">
        <f t="shared" si="16"/>
        <v>1</v>
      </c>
      <c r="I298" s="61"/>
      <c r="J298" s="56">
        <f t="shared" si="17"/>
        <v>80.14497027348395</v>
      </c>
      <c r="K298" s="89">
        <v>80.14</v>
      </c>
      <c r="L298" s="54">
        <v>80.14</v>
      </c>
      <c r="M298" s="56"/>
      <c r="N298" s="56">
        <f t="shared" si="18"/>
        <v>0.8</v>
      </c>
    </row>
    <row r="299" spans="1:14" ht="15.75">
      <c r="A299" s="57">
        <v>264</v>
      </c>
      <c r="B299" s="214">
        <v>137</v>
      </c>
      <c r="C299" s="242">
        <v>2848</v>
      </c>
      <c r="D299" s="120" t="s">
        <v>275</v>
      </c>
      <c r="E299" s="58">
        <f t="shared" si="19"/>
        <v>120</v>
      </c>
      <c r="F299" s="62" t="s">
        <v>112</v>
      </c>
      <c r="G299" s="59">
        <v>15</v>
      </c>
      <c r="H299" s="60">
        <f t="shared" si="16"/>
        <v>1</v>
      </c>
      <c r="I299" s="61"/>
      <c r="J299" s="56">
        <f t="shared" si="17"/>
        <v>120.21745541022591</v>
      </c>
      <c r="K299" s="89">
        <v>120.22</v>
      </c>
      <c r="L299" s="54">
        <v>360.64</v>
      </c>
      <c r="M299" s="56"/>
      <c r="N299" s="56">
        <f t="shared" si="18"/>
        <v>1.2</v>
      </c>
    </row>
    <row r="300" spans="1:14" ht="15.75">
      <c r="A300" s="57">
        <v>265</v>
      </c>
      <c r="B300" s="232"/>
      <c r="C300" s="243"/>
      <c r="D300" s="120" t="s">
        <v>276</v>
      </c>
      <c r="E300" s="58">
        <f t="shared" si="19"/>
        <v>80</v>
      </c>
      <c r="F300" s="62" t="s">
        <v>111</v>
      </c>
      <c r="G300" s="59">
        <v>15</v>
      </c>
      <c r="H300" s="60">
        <f t="shared" si="16"/>
        <v>1</v>
      </c>
      <c r="I300" s="61"/>
      <c r="J300" s="56">
        <f t="shared" si="17"/>
        <v>80.14497027348395</v>
      </c>
      <c r="K300" s="89">
        <v>80.14</v>
      </c>
      <c r="L300" s="54"/>
      <c r="M300" s="56"/>
      <c r="N300" s="56">
        <f t="shared" si="18"/>
        <v>0.8</v>
      </c>
    </row>
    <row r="301" spans="1:14" ht="15.75">
      <c r="A301" s="57">
        <v>266</v>
      </c>
      <c r="B301" s="232"/>
      <c r="C301" s="243"/>
      <c r="D301" s="134" t="s">
        <v>343</v>
      </c>
      <c r="E301" s="58">
        <f t="shared" si="19"/>
        <v>80</v>
      </c>
      <c r="F301" s="62" t="s">
        <v>111</v>
      </c>
      <c r="G301" s="59">
        <v>15</v>
      </c>
      <c r="H301" s="60">
        <f t="shared" si="16"/>
        <v>1</v>
      </c>
      <c r="I301" s="61"/>
      <c r="J301" s="56">
        <f t="shared" si="17"/>
        <v>80.14497027348395</v>
      </c>
      <c r="K301" s="89">
        <v>80.14</v>
      </c>
      <c r="L301" s="54"/>
      <c r="M301" s="56"/>
      <c r="N301" s="56">
        <f t="shared" si="18"/>
        <v>0.8</v>
      </c>
    </row>
    <row r="302" spans="1:14" ht="15.75">
      <c r="A302" s="57">
        <v>267</v>
      </c>
      <c r="B302" s="215"/>
      <c r="C302" s="244"/>
      <c r="D302" s="120" t="s">
        <v>277</v>
      </c>
      <c r="E302" s="58">
        <f t="shared" si="19"/>
        <v>80</v>
      </c>
      <c r="F302" s="62" t="s">
        <v>111</v>
      </c>
      <c r="G302" s="59">
        <v>15</v>
      </c>
      <c r="H302" s="60">
        <f t="shared" si="16"/>
        <v>1</v>
      </c>
      <c r="I302" s="61"/>
      <c r="J302" s="56">
        <f t="shared" si="17"/>
        <v>80.14497027348395</v>
      </c>
      <c r="K302" s="89">
        <v>80.14</v>
      </c>
      <c r="L302" s="54"/>
      <c r="M302" s="56"/>
      <c r="N302" s="56">
        <f t="shared" si="18"/>
        <v>0.8</v>
      </c>
    </row>
    <row r="303" spans="1:14" ht="15.75">
      <c r="A303" s="57">
        <v>268</v>
      </c>
      <c r="B303" s="214">
        <v>138</v>
      </c>
      <c r="C303" s="242">
        <v>2849</v>
      </c>
      <c r="D303" s="122" t="s">
        <v>278</v>
      </c>
      <c r="E303" s="58">
        <f t="shared" si="19"/>
        <v>80</v>
      </c>
      <c r="F303" s="62" t="s">
        <v>111</v>
      </c>
      <c r="G303" s="59">
        <v>15</v>
      </c>
      <c r="H303" s="60">
        <f t="shared" si="16"/>
        <v>1</v>
      </c>
      <c r="I303" s="61">
        <v>50</v>
      </c>
      <c r="J303" s="56">
        <f t="shared" si="17"/>
        <v>120.21745541022594</v>
      </c>
      <c r="K303" s="89">
        <v>120.22</v>
      </c>
      <c r="L303" s="54">
        <v>240.44</v>
      </c>
      <c r="M303" s="56"/>
      <c r="N303" s="56">
        <f t="shared" si="18"/>
        <v>1.2000000000000002</v>
      </c>
    </row>
    <row r="304" spans="1:14" ht="15.75">
      <c r="A304" s="57">
        <v>269</v>
      </c>
      <c r="B304" s="215"/>
      <c r="C304" s="244"/>
      <c r="D304" s="122" t="s">
        <v>279</v>
      </c>
      <c r="E304" s="58">
        <f t="shared" si="19"/>
        <v>80</v>
      </c>
      <c r="F304" s="62" t="s">
        <v>111</v>
      </c>
      <c r="G304" s="59">
        <v>15</v>
      </c>
      <c r="H304" s="60">
        <f t="shared" si="16"/>
        <v>1</v>
      </c>
      <c r="I304" s="61">
        <v>50</v>
      </c>
      <c r="J304" s="56">
        <f t="shared" si="17"/>
        <v>120.21745541022594</v>
      </c>
      <c r="K304" s="89">
        <v>120.22</v>
      </c>
      <c r="L304" s="54"/>
      <c r="M304" s="56"/>
      <c r="N304" s="56">
        <f t="shared" si="18"/>
        <v>1.2000000000000002</v>
      </c>
    </row>
    <row r="305" spans="1:14" ht="15.75">
      <c r="A305" s="57">
        <v>270</v>
      </c>
      <c r="B305" s="214">
        <v>139</v>
      </c>
      <c r="C305" s="242">
        <v>2850</v>
      </c>
      <c r="D305" s="120" t="s">
        <v>297</v>
      </c>
      <c r="E305" s="58">
        <f t="shared" si="19"/>
        <v>80</v>
      </c>
      <c r="F305" s="62" t="s">
        <v>111</v>
      </c>
      <c r="G305" s="59">
        <v>15</v>
      </c>
      <c r="H305" s="60">
        <f t="shared" si="16"/>
        <v>1</v>
      </c>
      <c r="I305" s="61"/>
      <c r="J305" s="56">
        <f t="shared" si="17"/>
        <v>80.14497027348395</v>
      </c>
      <c r="K305" s="89">
        <v>80.14</v>
      </c>
      <c r="L305" s="54">
        <v>160.28</v>
      </c>
      <c r="M305" s="56"/>
      <c r="N305" s="56">
        <f t="shared" si="18"/>
        <v>0.8</v>
      </c>
    </row>
    <row r="306" spans="1:14" ht="15.75">
      <c r="A306" s="57">
        <v>271</v>
      </c>
      <c r="B306" s="215"/>
      <c r="C306" s="244"/>
      <c r="D306" s="120" t="s">
        <v>298</v>
      </c>
      <c r="E306" s="58">
        <f t="shared" si="19"/>
        <v>80</v>
      </c>
      <c r="F306" s="62" t="s">
        <v>111</v>
      </c>
      <c r="G306" s="59">
        <v>15</v>
      </c>
      <c r="H306" s="60">
        <f t="shared" si="16"/>
        <v>1</v>
      </c>
      <c r="I306" s="61"/>
      <c r="J306" s="56">
        <f t="shared" si="17"/>
        <v>80.14497027348395</v>
      </c>
      <c r="K306" s="89">
        <v>80.14</v>
      </c>
      <c r="L306" s="54"/>
      <c r="M306" s="56"/>
      <c r="N306" s="56">
        <f t="shared" si="18"/>
        <v>0.8</v>
      </c>
    </row>
    <row r="307" spans="1:14" ht="15.75">
      <c r="A307" s="57">
        <v>272</v>
      </c>
      <c r="B307" s="150">
        <v>140</v>
      </c>
      <c r="C307" s="157">
        <v>2851</v>
      </c>
      <c r="D307" s="120" t="s">
        <v>299</v>
      </c>
      <c r="E307" s="58">
        <f t="shared" si="19"/>
        <v>100</v>
      </c>
      <c r="F307" s="62" t="s">
        <v>113</v>
      </c>
      <c r="G307" s="59">
        <v>15</v>
      </c>
      <c r="H307" s="60">
        <f t="shared" si="16"/>
        <v>1</v>
      </c>
      <c r="I307" s="61"/>
      <c r="J307" s="56">
        <f t="shared" si="17"/>
        <v>100.18121284185493</v>
      </c>
      <c r="K307" s="89">
        <v>100.18</v>
      </c>
      <c r="L307" s="54">
        <v>100.18</v>
      </c>
      <c r="M307" s="56"/>
      <c r="N307" s="56">
        <f t="shared" si="18"/>
        <v>1</v>
      </c>
    </row>
    <row r="308" spans="1:14" ht="15.75">
      <c r="A308" s="136">
        <v>273</v>
      </c>
      <c r="B308" s="222">
        <v>141</v>
      </c>
      <c r="C308" s="245">
        <v>2852</v>
      </c>
      <c r="D308" s="144" t="s">
        <v>280</v>
      </c>
      <c r="E308" s="58">
        <f t="shared" si="19"/>
        <v>100</v>
      </c>
      <c r="F308" s="62" t="s">
        <v>113</v>
      </c>
      <c r="G308" s="59"/>
      <c r="H308" s="60">
        <f t="shared" si="16"/>
        <v>0</v>
      </c>
      <c r="I308" s="61"/>
      <c r="J308" s="56">
        <f t="shared" si="17"/>
        <v>0</v>
      </c>
      <c r="K308" s="89">
        <v>0</v>
      </c>
      <c r="L308" s="54">
        <v>0</v>
      </c>
      <c r="M308" s="56"/>
      <c r="N308" s="56">
        <f t="shared" si="18"/>
        <v>0</v>
      </c>
    </row>
    <row r="309" spans="1:14" ht="15.75">
      <c r="A309" s="136">
        <v>274</v>
      </c>
      <c r="B309" s="223"/>
      <c r="C309" s="246"/>
      <c r="D309" s="144" t="s">
        <v>281</v>
      </c>
      <c r="E309" s="58">
        <f t="shared" si="19"/>
        <v>80</v>
      </c>
      <c r="F309" s="62" t="s">
        <v>111</v>
      </c>
      <c r="G309" s="59"/>
      <c r="H309" s="60">
        <f t="shared" si="16"/>
        <v>0</v>
      </c>
      <c r="I309" s="61"/>
      <c r="J309" s="56">
        <f t="shared" si="17"/>
        <v>0</v>
      </c>
      <c r="K309" s="89">
        <v>0</v>
      </c>
      <c r="L309" s="54"/>
      <c r="M309" s="56"/>
      <c r="N309" s="56">
        <f t="shared" si="18"/>
        <v>0</v>
      </c>
    </row>
    <row r="310" spans="1:14" ht="15.75">
      <c r="A310" s="136"/>
      <c r="B310" s="223"/>
      <c r="C310" s="246"/>
      <c r="D310" s="144" t="s">
        <v>333</v>
      </c>
      <c r="E310" s="58">
        <f t="shared" si="19"/>
        <v>80</v>
      </c>
      <c r="F310" s="62" t="s">
        <v>111</v>
      </c>
      <c r="G310" s="59"/>
      <c r="H310" s="60">
        <f t="shared" si="16"/>
        <v>0</v>
      </c>
      <c r="I310" s="61"/>
      <c r="J310" s="56">
        <f t="shared" si="17"/>
        <v>0</v>
      </c>
      <c r="K310" s="89">
        <v>0</v>
      </c>
      <c r="L310" s="54"/>
      <c r="M310" s="56"/>
      <c r="N310" s="56">
        <f t="shared" si="18"/>
        <v>0</v>
      </c>
    </row>
    <row r="311" spans="1:14" ht="15.75">
      <c r="A311" s="136">
        <v>275</v>
      </c>
      <c r="B311" s="223"/>
      <c r="C311" s="246"/>
      <c r="D311" s="144" t="s">
        <v>282</v>
      </c>
      <c r="E311" s="58">
        <f t="shared" si="19"/>
        <v>80</v>
      </c>
      <c r="F311" s="62" t="s">
        <v>111</v>
      </c>
      <c r="G311" s="59"/>
      <c r="H311" s="60">
        <f t="shared" si="16"/>
        <v>0</v>
      </c>
      <c r="I311" s="61"/>
      <c r="J311" s="56">
        <f t="shared" si="17"/>
        <v>0</v>
      </c>
      <c r="K311" s="89">
        <v>0</v>
      </c>
      <c r="L311" s="54"/>
      <c r="M311" s="56"/>
      <c r="N311" s="56">
        <f t="shared" si="18"/>
        <v>0</v>
      </c>
    </row>
    <row r="312" spans="1:14" ht="15.75">
      <c r="A312" s="136">
        <v>276</v>
      </c>
      <c r="B312" s="223"/>
      <c r="C312" s="246"/>
      <c r="D312" s="144" t="s">
        <v>283</v>
      </c>
      <c r="E312" s="58">
        <f t="shared" si="19"/>
        <v>80</v>
      </c>
      <c r="F312" s="62" t="s">
        <v>111</v>
      </c>
      <c r="G312" s="59"/>
      <c r="H312" s="60">
        <f t="shared" si="16"/>
        <v>0</v>
      </c>
      <c r="I312" s="61"/>
      <c r="J312" s="56">
        <f t="shared" si="17"/>
        <v>0</v>
      </c>
      <c r="K312" s="89">
        <v>0</v>
      </c>
      <c r="L312" s="54"/>
      <c r="M312" s="56"/>
      <c r="N312" s="56">
        <f t="shared" si="18"/>
        <v>0</v>
      </c>
    </row>
    <row r="313" spans="1:14" ht="15.75">
      <c r="A313" s="136">
        <v>277</v>
      </c>
      <c r="B313" s="223"/>
      <c r="C313" s="246"/>
      <c r="D313" s="144" t="s">
        <v>284</v>
      </c>
      <c r="E313" s="58">
        <f t="shared" si="19"/>
        <v>100</v>
      </c>
      <c r="F313" s="62" t="s">
        <v>113</v>
      </c>
      <c r="G313" s="59"/>
      <c r="H313" s="60">
        <f t="shared" si="16"/>
        <v>0</v>
      </c>
      <c r="I313" s="61"/>
      <c r="J313" s="56">
        <f t="shared" si="17"/>
        <v>0</v>
      </c>
      <c r="K313" s="89">
        <v>0</v>
      </c>
      <c r="L313" s="54"/>
      <c r="M313" s="56"/>
      <c r="N313" s="56">
        <f t="shared" si="18"/>
        <v>0</v>
      </c>
    </row>
    <row r="314" spans="1:14" ht="15.75">
      <c r="A314" s="136"/>
      <c r="B314" s="224"/>
      <c r="C314" s="247"/>
      <c r="D314" s="144" t="s">
        <v>347</v>
      </c>
      <c r="E314" s="58">
        <f t="shared" si="19"/>
        <v>100</v>
      </c>
      <c r="F314" s="62" t="s">
        <v>113</v>
      </c>
      <c r="G314" s="59"/>
      <c r="H314" s="60">
        <f t="shared" si="16"/>
        <v>0</v>
      </c>
      <c r="I314" s="61"/>
      <c r="J314" s="56">
        <f t="shared" si="17"/>
        <v>0</v>
      </c>
      <c r="K314" s="89">
        <v>0</v>
      </c>
      <c r="L314" s="54"/>
      <c r="M314" s="56"/>
      <c r="N314" s="56">
        <f t="shared" si="18"/>
        <v>0</v>
      </c>
    </row>
    <row r="315" spans="1:14" ht="15.75">
      <c r="A315" s="57">
        <v>278</v>
      </c>
      <c r="B315" s="150">
        <v>142</v>
      </c>
      <c r="C315" s="157">
        <v>2853</v>
      </c>
      <c r="D315" s="120" t="s">
        <v>300</v>
      </c>
      <c r="E315" s="58">
        <f t="shared" si="19"/>
        <v>80</v>
      </c>
      <c r="F315" s="62" t="s">
        <v>111</v>
      </c>
      <c r="G315" s="59">
        <v>15</v>
      </c>
      <c r="H315" s="60">
        <f t="shared" si="16"/>
        <v>1</v>
      </c>
      <c r="I315" s="61">
        <v>50</v>
      </c>
      <c r="J315" s="56">
        <f t="shared" si="17"/>
        <v>120.21745541022594</v>
      </c>
      <c r="K315" s="89">
        <v>120.22</v>
      </c>
      <c r="L315" s="54">
        <v>120.22</v>
      </c>
      <c r="M315" s="56"/>
      <c r="N315" s="56">
        <f t="shared" si="18"/>
        <v>1.2000000000000002</v>
      </c>
    </row>
    <row r="316" spans="1:14" ht="15.75">
      <c r="A316" s="57">
        <v>279</v>
      </c>
      <c r="B316" s="214">
        <v>143</v>
      </c>
      <c r="C316" s="157">
        <v>2854</v>
      </c>
      <c r="D316" s="120" t="s">
        <v>301</v>
      </c>
      <c r="E316" s="58">
        <f t="shared" si="19"/>
        <v>100</v>
      </c>
      <c r="F316" s="62" t="s">
        <v>113</v>
      </c>
      <c r="G316" s="59">
        <v>15</v>
      </c>
      <c r="H316" s="60">
        <f t="shared" si="16"/>
        <v>1</v>
      </c>
      <c r="I316" s="61"/>
      <c r="J316" s="56">
        <f t="shared" si="17"/>
        <v>100.18121284185493</v>
      </c>
      <c r="K316" s="89">
        <v>100.18</v>
      </c>
      <c r="L316" s="54">
        <v>180.32</v>
      </c>
      <c r="M316" s="56"/>
      <c r="N316" s="56">
        <f t="shared" si="18"/>
        <v>1</v>
      </c>
    </row>
    <row r="317" spans="1:14" ht="15.75">
      <c r="A317" s="57">
        <v>280</v>
      </c>
      <c r="B317" s="215"/>
      <c r="C317" s="157"/>
      <c r="D317" s="120" t="s">
        <v>325</v>
      </c>
      <c r="E317" s="58">
        <f t="shared" si="19"/>
        <v>80</v>
      </c>
      <c r="F317" s="62" t="s">
        <v>111</v>
      </c>
      <c r="G317" s="59">
        <v>15</v>
      </c>
      <c r="H317" s="60">
        <f t="shared" si="16"/>
        <v>1</v>
      </c>
      <c r="I317" s="61"/>
      <c r="J317" s="56">
        <f t="shared" si="17"/>
        <v>80.14497027348395</v>
      </c>
      <c r="K317" s="89">
        <v>80.14</v>
      </c>
      <c r="L317" s="54"/>
      <c r="M317" s="56"/>
      <c r="N317" s="56">
        <f t="shared" si="18"/>
        <v>0.8</v>
      </c>
    </row>
    <row r="318" spans="1:14" ht="15.75">
      <c r="A318" s="57">
        <v>281</v>
      </c>
      <c r="B318" s="150">
        <v>144</v>
      </c>
      <c r="C318" s="157">
        <v>2855</v>
      </c>
      <c r="D318" s="120" t="s">
        <v>295</v>
      </c>
      <c r="E318" s="58">
        <f t="shared" si="19"/>
        <v>80</v>
      </c>
      <c r="F318" s="62" t="s">
        <v>111</v>
      </c>
      <c r="G318" s="59">
        <v>15</v>
      </c>
      <c r="H318" s="60">
        <f t="shared" si="16"/>
        <v>1</v>
      </c>
      <c r="I318" s="61"/>
      <c r="J318" s="56">
        <f t="shared" si="17"/>
        <v>80.14497027348395</v>
      </c>
      <c r="K318" s="89">
        <v>80.14</v>
      </c>
      <c r="L318" s="54">
        <v>80.14</v>
      </c>
      <c r="M318" s="56"/>
      <c r="N318" s="56">
        <f t="shared" si="18"/>
        <v>0.8</v>
      </c>
    </row>
    <row r="319" spans="1:14" ht="15.75">
      <c r="A319" s="57">
        <v>282</v>
      </c>
      <c r="B319" s="150">
        <v>145</v>
      </c>
      <c r="C319" s="157">
        <v>2856</v>
      </c>
      <c r="D319" s="120" t="s">
        <v>285</v>
      </c>
      <c r="E319" s="58">
        <f t="shared" si="19"/>
        <v>80</v>
      </c>
      <c r="F319" s="62" t="s">
        <v>111</v>
      </c>
      <c r="G319" s="59">
        <v>15</v>
      </c>
      <c r="H319" s="60">
        <f t="shared" si="16"/>
        <v>1</v>
      </c>
      <c r="I319" s="61">
        <v>50</v>
      </c>
      <c r="J319" s="56">
        <f t="shared" si="17"/>
        <v>120.21745541022594</v>
      </c>
      <c r="K319" s="89">
        <v>120.22</v>
      </c>
      <c r="L319" s="54">
        <v>120.22</v>
      </c>
      <c r="M319" s="56"/>
      <c r="N319" s="56">
        <f t="shared" si="18"/>
        <v>1.2000000000000002</v>
      </c>
    </row>
    <row r="320" spans="1:14" ht="15.75">
      <c r="A320" s="136">
        <v>283</v>
      </c>
      <c r="B320" s="222">
        <v>146</v>
      </c>
      <c r="C320" s="245">
        <v>2857</v>
      </c>
      <c r="D320" s="144" t="s">
        <v>287</v>
      </c>
      <c r="E320" s="58">
        <f t="shared" si="19"/>
        <v>80</v>
      </c>
      <c r="F320" s="62" t="s">
        <v>111</v>
      </c>
      <c r="G320" s="59"/>
      <c r="H320" s="60">
        <f t="shared" si="16"/>
        <v>0</v>
      </c>
      <c r="I320" s="61"/>
      <c r="J320" s="56">
        <f t="shared" si="17"/>
        <v>0</v>
      </c>
      <c r="K320" s="89">
        <v>0</v>
      </c>
      <c r="L320" s="54">
        <v>0</v>
      </c>
      <c r="M320" s="56"/>
      <c r="N320" s="56">
        <f t="shared" si="18"/>
        <v>0</v>
      </c>
    </row>
    <row r="321" spans="1:14" ht="15.75">
      <c r="A321" s="136">
        <v>284</v>
      </c>
      <c r="B321" s="224"/>
      <c r="C321" s="247"/>
      <c r="D321" s="144" t="s">
        <v>286</v>
      </c>
      <c r="E321" s="58">
        <f t="shared" si="19"/>
        <v>120</v>
      </c>
      <c r="F321" s="62" t="s">
        <v>112</v>
      </c>
      <c r="G321" s="59"/>
      <c r="H321" s="60">
        <f t="shared" si="16"/>
        <v>0</v>
      </c>
      <c r="I321" s="61"/>
      <c r="J321" s="56">
        <f t="shared" si="17"/>
        <v>0</v>
      </c>
      <c r="K321" s="89">
        <v>0</v>
      </c>
      <c r="L321" s="54"/>
      <c r="M321" s="56"/>
      <c r="N321" s="56">
        <f t="shared" si="18"/>
        <v>0</v>
      </c>
    </row>
    <row r="322" spans="1:14" ht="15.75">
      <c r="A322" s="57">
        <v>285</v>
      </c>
      <c r="B322" s="150">
        <v>147</v>
      </c>
      <c r="C322" s="157">
        <v>2858</v>
      </c>
      <c r="D322" s="120" t="s">
        <v>288</v>
      </c>
      <c r="E322" s="58">
        <f t="shared" si="19"/>
        <v>80</v>
      </c>
      <c r="F322" s="62" t="s">
        <v>111</v>
      </c>
      <c r="G322" s="59">
        <v>15</v>
      </c>
      <c r="H322" s="60">
        <f t="shared" si="16"/>
        <v>1</v>
      </c>
      <c r="I322" s="61"/>
      <c r="J322" s="56">
        <f t="shared" si="17"/>
        <v>80.14497027348395</v>
      </c>
      <c r="K322" s="89">
        <v>80.14</v>
      </c>
      <c r="L322" s="54">
        <v>80.14</v>
      </c>
      <c r="M322" s="56"/>
      <c r="N322" s="56">
        <f t="shared" si="18"/>
        <v>0.8</v>
      </c>
    </row>
    <row r="323" spans="1:14" ht="15.75">
      <c r="A323" s="57">
        <v>286</v>
      </c>
      <c r="B323" s="150">
        <v>148</v>
      </c>
      <c r="C323" s="157">
        <v>2859</v>
      </c>
      <c r="D323" s="120" t="s">
        <v>294</v>
      </c>
      <c r="E323" s="58">
        <f t="shared" si="19"/>
        <v>80</v>
      </c>
      <c r="F323" s="62" t="s">
        <v>111</v>
      </c>
      <c r="G323" s="59">
        <v>15</v>
      </c>
      <c r="H323" s="60">
        <f t="shared" si="16"/>
        <v>1</v>
      </c>
      <c r="I323" s="61">
        <v>50</v>
      </c>
      <c r="J323" s="56">
        <f t="shared" si="17"/>
        <v>120.21745541022594</v>
      </c>
      <c r="K323" s="89">
        <v>120.22</v>
      </c>
      <c r="L323" s="54">
        <v>120.22</v>
      </c>
      <c r="M323" s="56"/>
      <c r="N323" s="56">
        <f t="shared" si="18"/>
        <v>1.2000000000000002</v>
      </c>
    </row>
    <row r="324" spans="1:14" ht="15.75">
      <c r="A324" s="57">
        <v>287</v>
      </c>
      <c r="B324" s="214">
        <v>149</v>
      </c>
      <c r="C324" s="242">
        <v>2860</v>
      </c>
      <c r="D324" s="120" t="s">
        <v>292</v>
      </c>
      <c r="E324" s="58">
        <f t="shared" si="19"/>
        <v>100</v>
      </c>
      <c r="F324" s="62" t="s">
        <v>113</v>
      </c>
      <c r="G324" s="59">
        <v>15</v>
      </c>
      <c r="H324" s="60">
        <f t="shared" si="16"/>
        <v>1</v>
      </c>
      <c r="I324" s="61"/>
      <c r="J324" s="56">
        <f t="shared" si="17"/>
        <v>100.18121284185493</v>
      </c>
      <c r="K324" s="89">
        <v>100.18</v>
      </c>
      <c r="L324" s="54">
        <v>180.32</v>
      </c>
      <c r="M324" s="56"/>
      <c r="N324" s="56">
        <f t="shared" si="18"/>
        <v>1</v>
      </c>
    </row>
    <row r="325" spans="1:14" ht="15.75">
      <c r="A325" s="57">
        <v>288</v>
      </c>
      <c r="B325" s="215"/>
      <c r="C325" s="244"/>
      <c r="D325" s="120" t="s">
        <v>289</v>
      </c>
      <c r="E325" s="58">
        <f t="shared" si="19"/>
        <v>80</v>
      </c>
      <c r="F325" s="62" t="s">
        <v>111</v>
      </c>
      <c r="G325" s="59">
        <v>15</v>
      </c>
      <c r="H325" s="60">
        <f t="shared" si="16"/>
        <v>1</v>
      </c>
      <c r="I325" s="61"/>
      <c r="J325" s="56">
        <f t="shared" si="17"/>
        <v>80.14497027348395</v>
      </c>
      <c r="K325" s="89">
        <v>80.14</v>
      </c>
      <c r="L325" s="54"/>
      <c r="M325" s="56"/>
      <c r="N325" s="56">
        <f t="shared" si="18"/>
        <v>0.8</v>
      </c>
    </row>
    <row r="326" spans="1:14" ht="15.75">
      <c r="A326" s="57">
        <v>289</v>
      </c>
      <c r="B326" s="150">
        <v>150</v>
      </c>
      <c r="C326" s="157">
        <v>2861</v>
      </c>
      <c r="D326" s="120" t="s">
        <v>293</v>
      </c>
      <c r="E326" s="58">
        <f t="shared" si="19"/>
        <v>80</v>
      </c>
      <c r="F326" s="62" t="s">
        <v>111</v>
      </c>
      <c r="G326" s="59">
        <v>15</v>
      </c>
      <c r="H326" s="60">
        <f t="shared" si="16"/>
        <v>1</v>
      </c>
      <c r="I326" s="61"/>
      <c r="J326" s="56">
        <f t="shared" si="17"/>
        <v>80.14497027348395</v>
      </c>
      <c r="K326" s="89">
        <v>80.14</v>
      </c>
      <c r="L326" s="54">
        <v>80.14</v>
      </c>
      <c r="M326" s="56"/>
      <c r="N326" s="56">
        <f t="shared" si="18"/>
        <v>0.8</v>
      </c>
    </row>
    <row r="327" spans="1:14" ht="15.75">
      <c r="A327" s="57"/>
      <c r="B327" s="69"/>
      <c r="C327" s="126"/>
      <c r="D327" s="16" t="s">
        <v>104</v>
      </c>
      <c r="E327" s="58"/>
      <c r="F327" s="62"/>
      <c r="G327" s="59"/>
      <c r="H327" s="60"/>
      <c r="I327" s="61"/>
      <c r="J327" s="56">
        <f>SUM(J8:J326)</f>
        <v>25275.71999999996</v>
      </c>
      <c r="K327" s="85">
        <f>SUM(K8:K326)</f>
        <v>25275.71999999998</v>
      </c>
      <c r="L327" s="56">
        <f>SUM(L8:L326)</f>
        <v>25275.719999999983</v>
      </c>
      <c r="M327" s="85">
        <f>SUM(M8:M288)</f>
        <v>0</v>
      </c>
      <c r="N327" s="56">
        <f>SUM(N8:N326)</f>
        <v>252.30000000000013</v>
      </c>
    </row>
    <row r="328" spans="2:14" ht="15.75">
      <c r="B328" s="45"/>
      <c r="C328" s="18"/>
      <c r="D328" s="14"/>
      <c r="E328" s="46"/>
      <c r="F328" s="14"/>
      <c r="G328" s="46"/>
      <c r="H328" s="46"/>
      <c r="I328" s="46"/>
      <c r="J328" s="46">
        <f>SUM(J8:J326)</f>
        <v>25275.71999999996</v>
      </c>
      <c r="K328" s="46">
        <f>SUM(K8:K326)</f>
        <v>25275.71999999998</v>
      </c>
      <c r="L328" s="46">
        <f>SUM(L8:L326)</f>
        <v>25275.719999999983</v>
      </c>
      <c r="M328" s="46">
        <f>SUM(M8:M326)</f>
        <v>0</v>
      </c>
      <c r="N328" s="46">
        <f>SUM(N8:N326)</f>
        <v>252.30000000000013</v>
      </c>
    </row>
    <row r="329" spans="2:14" ht="12.75">
      <c r="B329" s="47" t="s">
        <v>114</v>
      </c>
      <c r="C329" s="20"/>
      <c r="D329" s="21" t="s">
        <v>115</v>
      </c>
      <c r="E329" s="25"/>
      <c r="F329" s="48">
        <v>25275.72</v>
      </c>
      <c r="G329" s="49"/>
      <c r="H329" s="50"/>
      <c r="I329" s="50"/>
      <c r="J329" s="50"/>
      <c r="K329" s="50"/>
      <c r="L329" s="50"/>
      <c r="M329" s="50"/>
      <c r="N329" s="50"/>
    </row>
    <row r="330" spans="2:14" ht="12.75">
      <c r="B330" s="29" t="s">
        <v>116</v>
      </c>
      <c r="C330" s="22"/>
      <c r="D330" s="23" t="s">
        <v>117</v>
      </c>
      <c r="E330" s="25"/>
      <c r="F330" s="51">
        <v>252.3</v>
      </c>
      <c r="G330" s="23"/>
      <c r="H330" s="21"/>
      <c r="I330" s="21"/>
      <c r="K330" s="23"/>
      <c r="L330" s="21"/>
      <c r="M330" s="21"/>
      <c r="N330" s="24"/>
    </row>
    <row r="331" spans="2:13" ht="12.75">
      <c r="B331" s="29" t="s">
        <v>118</v>
      </c>
      <c r="C331" s="22"/>
      <c r="D331" s="25" t="s">
        <v>119</v>
      </c>
      <c r="E331" s="25"/>
      <c r="F331" s="23"/>
      <c r="G331" s="23">
        <f>ROUND(F329/F330,2)</f>
        <v>100.18</v>
      </c>
      <c r="H331" s="21"/>
      <c r="I331" s="21"/>
      <c r="J331" s="23"/>
      <c r="K331" s="23"/>
      <c r="L331" s="21"/>
      <c r="M331" s="21"/>
    </row>
    <row r="332" spans="2:14" ht="12.75">
      <c r="B332" s="29"/>
      <c r="C332" s="22"/>
      <c r="D332" s="25" t="s">
        <v>120</v>
      </c>
      <c r="E332" s="25"/>
      <c r="F332" s="25">
        <f>$F$329/$F$330</f>
        <v>100.18121284185493</v>
      </c>
      <c r="G332" s="23"/>
      <c r="H332" s="21"/>
      <c r="I332" s="21"/>
      <c r="J332" s="23" t="s">
        <v>238</v>
      </c>
      <c r="K332" s="23"/>
      <c r="L332" s="21"/>
      <c r="M332" s="21"/>
      <c r="N332" s="11"/>
    </row>
    <row r="333" spans="2:14" ht="12.75">
      <c r="B333" s="29"/>
      <c r="C333" s="22"/>
      <c r="D333" s="25" t="s">
        <v>121</v>
      </c>
      <c r="E333" s="25"/>
      <c r="F333" s="25">
        <f>$F$329/$F$330*1.2</f>
        <v>120.21745541022591</v>
      </c>
      <c r="G333" s="23"/>
      <c r="H333" s="21"/>
      <c r="I333" s="21"/>
      <c r="J333" s="23"/>
      <c r="K333" s="23"/>
      <c r="L333" s="21"/>
      <c r="M333" s="21"/>
      <c r="N333" s="11"/>
    </row>
    <row r="334" spans="2:14" ht="12.75">
      <c r="B334" s="29"/>
      <c r="C334" s="22"/>
      <c r="D334" s="25" t="s">
        <v>122</v>
      </c>
      <c r="E334" s="25"/>
      <c r="F334" s="25">
        <f>$F$329/$F$330*0.8</f>
        <v>80.14497027348395</v>
      </c>
      <c r="G334" s="23"/>
      <c r="H334" s="21"/>
      <c r="I334" s="21"/>
      <c r="J334" s="23" t="s">
        <v>123</v>
      </c>
      <c r="K334" s="23"/>
      <c r="L334" s="21"/>
      <c r="M334" s="21"/>
      <c r="N334" s="24"/>
    </row>
    <row r="335" spans="2:14" ht="12.75">
      <c r="B335" s="29"/>
      <c r="C335" s="22"/>
      <c r="D335" s="25"/>
      <c r="E335" s="25"/>
      <c r="F335" s="23"/>
      <c r="G335" s="23"/>
      <c r="H335" s="21"/>
      <c r="I335" s="21"/>
      <c r="J335" s="21"/>
      <c r="K335" s="21"/>
      <c r="L335" s="21"/>
      <c r="M335" s="21"/>
      <c r="N335" s="21"/>
    </row>
    <row r="336" spans="2:14" ht="12.75">
      <c r="B336" s="52" t="s">
        <v>124</v>
      </c>
      <c r="C336" s="27"/>
      <c r="D336" s="23"/>
      <c r="E336" s="25"/>
      <c r="F336" s="23"/>
      <c r="G336" s="23"/>
      <c r="H336" s="28"/>
      <c r="I336" s="28"/>
      <c r="J336" s="23" t="s">
        <v>105</v>
      </c>
      <c r="K336" s="28"/>
      <c r="L336" s="28"/>
      <c r="M336" s="53"/>
      <c r="N336" s="28"/>
    </row>
    <row r="338" ht="18">
      <c r="D338" s="90"/>
    </row>
  </sheetData>
  <sheetProtection/>
  <mergeCells count="157">
    <mergeCell ref="B324:B325"/>
    <mergeCell ref="C324:C325"/>
    <mergeCell ref="B305:B306"/>
    <mergeCell ref="C305:C306"/>
    <mergeCell ref="B308:B314"/>
    <mergeCell ref="C308:C314"/>
    <mergeCell ref="B316:B317"/>
    <mergeCell ref="B320:B321"/>
    <mergeCell ref="C320:C321"/>
    <mergeCell ref="B295:B297"/>
    <mergeCell ref="C295:C297"/>
    <mergeCell ref="B299:B302"/>
    <mergeCell ref="C299:C302"/>
    <mergeCell ref="B303:B304"/>
    <mergeCell ref="C303:C304"/>
    <mergeCell ref="B284:B285"/>
    <mergeCell ref="C284:C285"/>
    <mergeCell ref="B286:B288"/>
    <mergeCell ref="C286:C288"/>
    <mergeCell ref="B291:B293"/>
    <mergeCell ref="C291:C293"/>
    <mergeCell ref="B272:B277"/>
    <mergeCell ref="C272:C277"/>
    <mergeCell ref="B278:B279"/>
    <mergeCell ref="C278:C279"/>
    <mergeCell ref="B282:B283"/>
    <mergeCell ref="C282:C283"/>
    <mergeCell ref="B260:B261"/>
    <mergeCell ref="C260:C261"/>
    <mergeCell ref="B265:B266"/>
    <mergeCell ref="C265:C266"/>
    <mergeCell ref="B267:B269"/>
    <mergeCell ref="C267:C269"/>
    <mergeCell ref="B249:B250"/>
    <mergeCell ref="C249:C250"/>
    <mergeCell ref="B252:B257"/>
    <mergeCell ref="C252:C257"/>
    <mergeCell ref="B258:B259"/>
    <mergeCell ref="C258:C259"/>
    <mergeCell ref="B239:B240"/>
    <mergeCell ref="C239:C240"/>
    <mergeCell ref="B241:B243"/>
    <mergeCell ref="C241:C243"/>
    <mergeCell ref="B247:B248"/>
    <mergeCell ref="C247:C248"/>
    <mergeCell ref="B227:B228"/>
    <mergeCell ref="C227:C228"/>
    <mergeCell ref="B229:B232"/>
    <mergeCell ref="C229:C232"/>
    <mergeCell ref="B234:B235"/>
    <mergeCell ref="C234:C235"/>
    <mergeCell ref="B213:B214"/>
    <mergeCell ref="C213:C214"/>
    <mergeCell ref="B217:B219"/>
    <mergeCell ref="C217:C219"/>
    <mergeCell ref="B222:B224"/>
    <mergeCell ref="C222:C224"/>
    <mergeCell ref="B200:B202"/>
    <mergeCell ref="C200:C202"/>
    <mergeCell ref="B203:B206"/>
    <mergeCell ref="C203:C206"/>
    <mergeCell ref="B208:B212"/>
    <mergeCell ref="C208:C212"/>
    <mergeCell ref="B186:B188"/>
    <mergeCell ref="C186:C188"/>
    <mergeCell ref="B191:B193"/>
    <mergeCell ref="C191:C193"/>
    <mergeCell ref="B196:B199"/>
    <mergeCell ref="C196:C199"/>
    <mergeCell ref="B174:B175"/>
    <mergeCell ref="C174:C175"/>
    <mergeCell ref="B180:B181"/>
    <mergeCell ref="C180:C181"/>
    <mergeCell ref="B184:B185"/>
    <mergeCell ref="C184:C185"/>
    <mergeCell ref="B159:B164"/>
    <mergeCell ref="C159:C164"/>
    <mergeCell ref="B166:B167"/>
    <mergeCell ref="C166:C167"/>
    <mergeCell ref="B169:B171"/>
    <mergeCell ref="C169:C171"/>
    <mergeCell ref="B138:B140"/>
    <mergeCell ref="C138:C140"/>
    <mergeCell ref="B149:B152"/>
    <mergeCell ref="C149:C152"/>
    <mergeCell ref="B154:B158"/>
    <mergeCell ref="C154:C158"/>
    <mergeCell ref="B129:B131"/>
    <mergeCell ref="C129:C131"/>
    <mergeCell ref="B132:B134"/>
    <mergeCell ref="C132:C134"/>
    <mergeCell ref="B135:B137"/>
    <mergeCell ref="C135:C137"/>
    <mergeCell ref="B121:B124"/>
    <mergeCell ref="C121:C124"/>
    <mergeCell ref="B125:B126"/>
    <mergeCell ref="C125:C126"/>
    <mergeCell ref="B127:B128"/>
    <mergeCell ref="C127:C128"/>
    <mergeCell ref="B113:B114"/>
    <mergeCell ref="C113:C114"/>
    <mergeCell ref="B115:B117"/>
    <mergeCell ref="C115:C117"/>
    <mergeCell ref="B119:B120"/>
    <mergeCell ref="C119:C120"/>
    <mergeCell ref="B96:B99"/>
    <mergeCell ref="C96:C99"/>
    <mergeCell ref="B101:B108"/>
    <mergeCell ref="C101:C108"/>
    <mergeCell ref="B109:B110"/>
    <mergeCell ref="C109:C110"/>
    <mergeCell ref="B85:B86"/>
    <mergeCell ref="C85:C86"/>
    <mergeCell ref="B87:B88"/>
    <mergeCell ref="C87:C88"/>
    <mergeCell ref="B90:B93"/>
    <mergeCell ref="C90:C93"/>
    <mergeCell ref="B67:B69"/>
    <mergeCell ref="C67:C69"/>
    <mergeCell ref="B71:B78"/>
    <mergeCell ref="C71:C78"/>
    <mergeCell ref="B80:B83"/>
    <mergeCell ref="C80:C83"/>
    <mergeCell ref="B60:B61"/>
    <mergeCell ref="C60:C61"/>
    <mergeCell ref="B62:B64"/>
    <mergeCell ref="C62:C64"/>
    <mergeCell ref="B65:B66"/>
    <mergeCell ref="C65:C66"/>
    <mergeCell ref="B34:B35"/>
    <mergeCell ref="C34:C35"/>
    <mergeCell ref="B40:B41"/>
    <mergeCell ref="C40:C41"/>
    <mergeCell ref="B58:B59"/>
    <mergeCell ref="C58:C59"/>
    <mergeCell ref="B16:B17"/>
    <mergeCell ref="C16:C17"/>
    <mergeCell ref="B21:B22"/>
    <mergeCell ref="C21:C22"/>
    <mergeCell ref="B27:B28"/>
    <mergeCell ref="C27:C28"/>
    <mergeCell ref="B8:B10"/>
    <mergeCell ref="C8:C10"/>
    <mergeCell ref="B11:B12"/>
    <mergeCell ref="C11:C12"/>
    <mergeCell ref="B14:B15"/>
    <mergeCell ref="C14:C15"/>
    <mergeCell ref="A2:J2"/>
    <mergeCell ref="B3:N3"/>
    <mergeCell ref="A6:A7"/>
    <mergeCell ref="B6:B7"/>
    <mergeCell ref="C6:C7"/>
    <mergeCell ref="D6:D7"/>
    <mergeCell ref="F6:F7"/>
    <mergeCell ref="G6:G7"/>
    <mergeCell ref="H6:H7"/>
    <mergeCell ref="J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  <rowBreaks count="4" manualBreakCount="4">
    <brk id="69" max="13" man="1"/>
    <brk id="146" max="13" man="1"/>
    <brk id="220" max="13" man="1"/>
    <brk id="26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4"/>
  <sheetViews>
    <sheetView tabSelected="1" zoomScaleSheetLayoutView="55" zoomScalePageLayoutView="0" workbookViewId="0" topLeftCell="A253">
      <selection activeCell="D7" sqref="D7"/>
    </sheetView>
  </sheetViews>
  <sheetFormatPr defaultColWidth="9.140625" defaultRowHeight="12.75"/>
  <cols>
    <col min="1" max="1" width="5.00390625" style="0" customWidth="1"/>
    <col min="2" max="2" width="7.8515625" style="6" customWidth="1"/>
    <col min="3" max="3" width="7.421875" style="7" customWidth="1"/>
    <col min="4" max="4" width="113.8515625" style="7" customWidth="1"/>
    <col min="5" max="6" width="16.57421875" style="44" customWidth="1"/>
    <col min="7" max="7" width="16.140625" style="0" customWidth="1"/>
    <col min="8" max="12" width="9.140625" style="0" customWidth="1"/>
  </cols>
  <sheetData>
    <row r="2" spans="1:6" s="1" customFormat="1" ht="12.75">
      <c r="A2" s="188" t="s">
        <v>415</v>
      </c>
      <c r="B2" s="188"/>
      <c r="C2" s="188"/>
      <c r="D2" s="188"/>
      <c r="E2" s="81"/>
      <c r="F2" s="81"/>
    </row>
    <row r="3" spans="2:4" ht="12.75">
      <c r="B3" s="189"/>
      <c r="C3" s="189"/>
      <c r="D3" s="189"/>
    </row>
    <row r="4" spans="1:6" ht="24" customHeight="1">
      <c r="A4" s="249" t="s">
        <v>0</v>
      </c>
      <c r="B4" s="252" t="s">
        <v>1</v>
      </c>
      <c r="C4" s="250" t="s">
        <v>2</v>
      </c>
      <c r="D4" s="193" t="s">
        <v>3</v>
      </c>
      <c r="E4" s="248" t="s">
        <v>413</v>
      </c>
      <c r="F4" s="248"/>
    </row>
    <row r="5" spans="1:6" s="77" customFormat="1" ht="162.75" customHeight="1">
      <c r="A5" s="249"/>
      <c r="B5" s="252"/>
      <c r="C5" s="251"/>
      <c r="D5" s="193"/>
      <c r="E5" s="172" t="s">
        <v>411</v>
      </c>
      <c r="F5" s="186" t="s">
        <v>414</v>
      </c>
    </row>
    <row r="6" spans="1:7" ht="15.75">
      <c r="A6" s="57">
        <v>1</v>
      </c>
      <c r="B6" s="199">
        <v>1</v>
      </c>
      <c r="C6" s="202">
        <v>754</v>
      </c>
      <c r="D6" s="92" t="s">
        <v>187</v>
      </c>
      <c r="E6" s="132">
        <v>4978.1</v>
      </c>
      <c r="F6" s="171">
        <v>9956.2</v>
      </c>
      <c r="G6" s="17"/>
    </row>
    <row r="7" spans="1:11" ht="15.75">
      <c r="A7" s="57">
        <v>2</v>
      </c>
      <c r="B7" s="200"/>
      <c r="C7" s="203"/>
      <c r="D7" s="92" t="s">
        <v>188</v>
      </c>
      <c r="E7" s="132">
        <v>4978.1</v>
      </c>
      <c r="F7" s="171"/>
      <c r="G7" s="17"/>
      <c r="K7" s="73"/>
    </row>
    <row r="8" spans="1:11" ht="15.75">
      <c r="A8" s="57">
        <v>3</v>
      </c>
      <c r="B8" s="199">
        <v>2</v>
      </c>
      <c r="C8" s="202">
        <v>577</v>
      </c>
      <c r="D8" s="92" t="s">
        <v>185</v>
      </c>
      <c r="E8" s="132">
        <v>7467.15</v>
      </c>
      <c r="F8" s="171">
        <v>12445.25</v>
      </c>
      <c r="G8" s="17"/>
      <c r="K8" s="73"/>
    </row>
    <row r="9" spans="1:11" ht="15.75">
      <c r="A9" s="57">
        <v>4</v>
      </c>
      <c r="B9" s="201"/>
      <c r="C9" s="204"/>
      <c r="D9" s="92" t="s">
        <v>241</v>
      </c>
      <c r="E9" s="132">
        <v>4978.1</v>
      </c>
      <c r="F9" s="171"/>
      <c r="G9" s="17"/>
      <c r="K9" s="73"/>
    </row>
    <row r="10" spans="1:7" ht="15.75">
      <c r="A10" s="57">
        <v>5</v>
      </c>
      <c r="B10" s="69">
        <v>3</v>
      </c>
      <c r="C10" s="133">
        <v>771</v>
      </c>
      <c r="D10" s="92" t="s">
        <v>186</v>
      </c>
      <c r="E10" s="132">
        <v>4978.1</v>
      </c>
      <c r="F10" s="171">
        <v>4978.1</v>
      </c>
      <c r="G10" s="17"/>
    </row>
    <row r="11" spans="1:7" ht="15.75">
      <c r="A11" s="57">
        <v>6</v>
      </c>
      <c r="B11" s="199">
        <v>4</v>
      </c>
      <c r="C11" s="202">
        <v>684</v>
      </c>
      <c r="D11" s="92" t="s">
        <v>183</v>
      </c>
      <c r="E11" s="132">
        <v>7467.15</v>
      </c>
      <c r="F11" s="171">
        <v>14934.3</v>
      </c>
      <c r="G11" s="17"/>
    </row>
    <row r="12" spans="1:7" ht="15.75">
      <c r="A12" s="57">
        <v>7</v>
      </c>
      <c r="B12" s="201"/>
      <c r="C12" s="204"/>
      <c r="D12" s="92" t="s">
        <v>184</v>
      </c>
      <c r="E12" s="132">
        <v>7467.15</v>
      </c>
      <c r="F12" s="171"/>
      <c r="G12" s="17"/>
    </row>
    <row r="13" spans="1:7" ht="15.75">
      <c r="A13" s="57">
        <v>8</v>
      </c>
      <c r="B13" s="199">
        <v>5</v>
      </c>
      <c r="C13" s="202">
        <v>2057</v>
      </c>
      <c r="D13" s="92" t="s">
        <v>181</v>
      </c>
      <c r="E13" s="132">
        <v>6222.63</v>
      </c>
      <c r="F13" s="171">
        <v>11200.73</v>
      </c>
      <c r="G13" s="17"/>
    </row>
    <row r="14" spans="1:7" ht="15.75">
      <c r="A14" s="57">
        <v>9</v>
      </c>
      <c r="B14" s="201"/>
      <c r="C14" s="204"/>
      <c r="D14" s="92" t="s">
        <v>182</v>
      </c>
      <c r="E14" s="132">
        <v>4978.1</v>
      </c>
      <c r="F14" s="171"/>
      <c r="G14" s="17"/>
    </row>
    <row r="15" spans="1:7" ht="15.75">
      <c r="A15" s="57">
        <v>10</v>
      </c>
      <c r="B15" s="69">
        <v>6</v>
      </c>
      <c r="C15" s="133">
        <v>990</v>
      </c>
      <c r="D15" s="92" t="s">
        <v>189</v>
      </c>
      <c r="E15" s="132">
        <v>7467.15</v>
      </c>
      <c r="F15" s="171">
        <v>7467.15</v>
      </c>
      <c r="G15" s="17"/>
    </row>
    <row r="16" spans="1:7" ht="15.75">
      <c r="A16" s="57">
        <v>11</v>
      </c>
      <c r="B16" s="69">
        <v>7</v>
      </c>
      <c r="C16" s="133">
        <v>705</v>
      </c>
      <c r="D16" s="92" t="s">
        <v>190</v>
      </c>
      <c r="E16" s="132">
        <v>7467.15</v>
      </c>
      <c r="F16" s="171">
        <v>7467.15</v>
      </c>
      <c r="G16" s="17"/>
    </row>
    <row r="17" spans="1:7" ht="15.75">
      <c r="A17" s="57">
        <v>12</v>
      </c>
      <c r="B17" s="199">
        <v>8</v>
      </c>
      <c r="C17" s="202">
        <v>2059</v>
      </c>
      <c r="D17" s="87" t="s">
        <v>134</v>
      </c>
      <c r="E17" s="132">
        <v>4978.1</v>
      </c>
      <c r="F17" s="171">
        <v>9956.2</v>
      </c>
      <c r="G17" s="17"/>
    </row>
    <row r="18" spans="1:7" ht="15.75">
      <c r="A18" s="57">
        <v>13</v>
      </c>
      <c r="B18" s="201"/>
      <c r="C18" s="204"/>
      <c r="D18" s="92" t="s">
        <v>180</v>
      </c>
      <c r="E18" s="132">
        <v>4978.1</v>
      </c>
      <c r="F18" s="171"/>
      <c r="G18" s="17"/>
    </row>
    <row r="19" spans="1:7" ht="15.75">
      <c r="A19" s="57">
        <v>14</v>
      </c>
      <c r="B19" s="69">
        <v>9</v>
      </c>
      <c r="C19" s="133">
        <v>1523</v>
      </c>
      <c r="D19" s="92" t="s">
        <v>4</v>
      </c>
      <c r="E19" s="132">
        <v>9333.94</v>
      </c>
      <c r="F19" s="171">
        <v>9333.94</v>
      </c>
      <c r="G19" s="17"/>
    </row>
    <row r="20" spans="1:7" ht="15.75">
      <c r="A20" s="57">
        <v>15</v>
      </c>
      <c r="B20" s="69">
        <v>10</v>
      </c>
      <c r="C20" s="133">
        <v>262</v>
      </c>
      <c r="D20" s="92" t="s">
        <v>191</v>
      </c>
      <c r="E20" s="132">
        <v>11200.73</v>
      </c>
      <c r="F20" s="171">
        <v>11200.73</v>
      </c>
      <c r="G20" s="17"/>
    </row>
    <row r="21" spans="1:7" ht="15.75">
      <c r="A21" s="57">
        <v>16</v>
      </c>
      <c r="B21" s="69">
        <v>11</v>
      </c>
      <c r="C21" s="133">
        <v>1338</v>
      </c>
      <c r="D21" s="92" t="s">
        <v>5</v>
      </c>
      <c r="E21" s="132">
        <v>4978.1</v>
      </c>
      <c r="F21" s="171">
        <v>4978.1</v>
      </c>
      <c r="G21" s="17"/>
    </row>
    <row r="22" spans="1:7" ht="15.75">
      <c r="A22" s="57">
        <v>17</v>
      </c>
      <c r="B22" s="69">
        <v>12</v>
      </c>
      <c r="C22" s="133">
        <v>2075</v>
      </c>
      <c r="D22" s="92" t="s">
        <v>192</v>
      </c>
      <c r="E22" s="132">
        <v>7467.15</v>
      </c>
      <c r="F22" s="171">
        <v>7467.15</v>
      </c>
      <c r="G22" s="17"/>
    </row>
    <row r="23" spans="1:7" ht="15.75">
      <c r="A23" s="57">
        <v>18</v>
      </c>
      <c r="B23" s="69">
        <v>13</v>
      </c>
      <c r="C23" s="133">
        <v>1343</v>
      </c>
      <c r="D23" s="92" t="s">
        <v>194</v>
      </c>
      <c r="E23" s="132">
        <v>11200.73</v>
      </c>
      <c r="F23" s="171">
        <v>11200.73</v>
      </c>
      <c r="G23" s="17"/>
    </row>
    <row r="24" spans="1:7" ht="15.75">
      <c r="A24" s="57">
        <v>19</v>
      </c>
      <c r="B24" s="69">
        <v>14</v>
      </c>
      <c r="C24" s="133">
        <v>671</v>
      </c>
      <c r="D24" s="92" t="s">
        <v>229</v>
      </c>
      <c r="E24" s="132">
        <v>7467.15</v>
      </c>
      <c r="F24" s="171">
        <v>7467.15</v>
      </c>
      <c r="G24" s="17"/>
    </row>
    <row r="25" spans="1:7" ht="15.75">
      <c r="A25" s="57">
        <v>20</v>
      </c>
      <c r="B25" s="69">
        <v>15</v>
      </c>
      <c r="C25" s="133">
        <v>578</v>
      </c>
      <c r="D25" s="92" t="s">
        <v>195</v>
      </c>
      <c r="E25" s="132">
        <v>7467.15</v>
      </c>
      <c r="F25" s="171">
        <v>7467.15</v>
      </c>
      <c r="G25" s="17"/>
    </row>
    <row r="26" spans="1:7" ht="15.75">
      <c r="A26" s="57">
        <v>21</v>
      </c>
      <c r="B26" s="69">
        <v>16</v>
      </c>
      <c r="C26" s="133">
        <v>978</v>
      </c>
      <c r="D26" s="92" t="s">
        <v>196</v>
      </c>
      <c r="E26" s="132">
        <v>7467.15</v>
      </c>
      <c r="F26" s="171">
        <v>7467.15</v>
      </c>
      <c r="G26" s="17"/>
    </row>
    <row r="27" spans="1:7" ht="15.75">
      <c r="A27" s="57">
        <v>22</v>
      </c>
      <c r="B27" s="69">
        <v>17</v>
      </c>
      <c r="C27" s="133">
        <v>2151</v>
      </c>
      <c r="D27" s="92" t="s">
        <v>6</v>
      </c>
      <c r="E27" s="132">
        <v>4978.1</v>
      </c>
      <c r="F27" s="171">
        <v>4978.1</v>
      </c>
      <c r="G27" s="17"/>
    </row>
    <row r="28" spans="1:7" ht="17.25" customHeight="1">
      <c r="A28" s="57">
        <v>23</v>
      </c>
      <c r="B28" s="199">
        <v>18</v>
      </c>
      <c r="C28" s="202">
        <v>2426</v>
      </c>
      <c r="D28" s="94" t="s">
        <v>155</v>
      </c>
      <c r="E28" s="132">
        <v>4978.1</v>
      </c>
      <c r="F28" s="171">
        <v>9956.2</v>
      </c>
      <c r="G28" s="17"/>
    </row>
    <row r="29" spans="1:7" ht="15.75">
      <c r="A29" s="57">
        <v>24</v>
      </c>
      <c r="B29" s="200"/>
      <c r="C29" s="204"/>
      <c r="D29" s="94" t="s">
        <v>403</v>
      </c>
      <c r="E29" s="132">
        <v>4978.1</v>
      </c>
      <c r="F29" s="171"/>
      <c r="G29" s="17"/>
    </row>
    <row r="30" spans="1:7" ht="15.75">
      <c r="A30" s="57">
        <v>25</v>
      </c>
      <c r="B30" s="69">
        <v>19</v>
      </c>
      <c r="C30" s="133">
        <v>573</v>
      </c>
      <c r="D30" s="92" t="s">
        <v>197</v>
      </c>
      <c r="E30" s="132">
        <v>7467.15</v>
      </c>
      <c r="F30" s="171">
        <v>7467.15</v>
      </c>
      <c r="G30" s="17"/>
    </row>
    <row r="31" spans="1:7" ht="15.75">
      <c r="A31" s="57">
        <v>26</v>
      </c>
      <c r="B31" s="69">
        <v>20</v>
      </c>
      <c r="C31" s="133">
        <v>1742</v>
      </c>
      <c r="D31" s="92" t="s">
        <v>198</v>
      </c>
      <c r="E31" s="132">
        <v>7467.15</v>
      </c>
      <c r="F31" s="171">
        <v>7467.15</v>
      </c>
      <c r="G31" s="17"/>
    </row>
    <row r="32" spans="1:7" ht="15.75">
      <c r="A32" s="57">
        <v>27</v>
      </c>
      <c r="B32" s="69">
        <v>21</v>
      </c>
      <c r="C32" s="133">
        <v>609</v>
      </c>
      <c r="D32" s="92" t="s">
        <v>199</v>
      </c>
      <c r="E32" s="132">
        <v>6222.63</v>
      </c>
      <c r="F32" s="171">
        <v>6222.63</v>
      </c>
      <c r="G32" s="17"/>
    </row>
    <row r="33" spans="1:7" ht="15.75">
      <c r="A33" s="57">
        <v>28</v>
      </c>
      <c r="B33" s="69">
        <v>22</v>
      </c>
      <c r="C33" s="133">
        <v>1161</v>
      </c>
      <c r="D33" s="92" t="s">
        <v>228</v>
      </c>
      <c r="E33" s="132">
        <v>7467.15</v>
      </c>
      <c r="F33" s="171">
        <v>7467.15</v>
      </c>
      <c r="G33" s="17"/>
    </row>
    <row r="34" spans="1:7" ht="15.75">
      <c r="A34" s="57">
        <v>29</v>
      </c>
      <c r="B34" s="199">
        <v>23</v>
      </c>
      <c r="C34" s="202">
        <v>1270</v>
      </c>
      <c r="D34" s="92" t="s">
        <v>7</v>
      </c>
      <c r="E34" s="132">
        <v>6222.63</v>
      </c>
      <c r="F34" s="171">
        <v>11200.73</v>
      </c>
      <c r="G34" s="17"/>
    </row>
    <row r="35" spans="1:7" ht="15.75">
      <c r="A35" s="57">
        <v>30</v>
      </c>
      <c r="B35" s="200"/>
      <c r="C35" s="203"/>
      <c r="D35" s="92" t="s">
        <v>179</v>
      </c>
      <c r="E35" s="132">
        <v>4978.1</v>
      </c>
      <c r="F35" s="171"/>
      <c r="G35" s="17"/>
    </row>
    <row r="36" spans="1:7" ht="15.75">
      <c r="A36" s="57">
        <v>31</v>
      </c>
      <c r="B36" s="69">
        <v>24</v>
      </c>
      <c r="C36" s="133">
        <v>1745</v>
      </c>
      <c r="D36" s="92" t="s">
        <v>200</v>
      </c>
      <c r="E36" s="132">
        <v>9333.94</v>
      </c>
      <c r="F36" s="171">
        <v>9333.94</v>
      </c>
      <c r="G36" s="17"/>
    </row>
    <row r="37" spans="1:7" ht="15.75">
      <c r="A37" s="57">
        <v>32</v>
      </c>
      <c r="B37" s="69">
        <v>25</v>
      </c>
      <c r="C37" s="133">
        <v>762</v>
      </c>
      <c r="D37" s="92" t="s">
        <v>201</v>
      </c>
      <c r="E37" s="132">
        <v>4978.1</v>
      </c>
      <c r="F37" s="171">
        <v>4978.1</v>
      </c>
      <c r="G37" s="17"/>
    </row>
    <row r="38" spans="1:7" ht="15.75">
      <c r="A38" s="57">
        <v>33</v>
      </c>
      <c r="B38" s="69">
        <v>26</v>
      </c>
      <c r="C38" s="133">
        <v>1349</v>
      </c>
      <c r="D38" s="92" t="s">
        <v>202</v>
      </c>
      <c r="E38" s="132">
        <v>9333.94</v>
      </c>
      <c r="F38" s="171">
        <v>9333.94</v>
      </c>
      <c r="G38" s="17"/>
    </row>
    <row r="39" spans="1:7" ht="15.75">
      <c r="A39" s="57">
        <v>34</v>
      </c>
      <c r="B39" s="69">
        <v>27</v>
      </c>
      <c r="C39" s="133">
        <v>1522</v>
      </c>
      <c r="D39" s="92" t="s">
        <v>410</v>
      </c>
      <c r="E39" s="132">
        <v>4978.1</v>
      </c>
      <c r="F39" s="171">
        <v>4978.1</v>
      </c>
      <c r="G39" s="17"/>
    </row>
    <row r="40" spans="1:7" ht="15.75">
      <c r="A40" s="57">
        <v>35</v>
      </c>
      <c r="B40" s="69">
        <v>28</v>
      </c>
      <c r="C40" s="133">
        <v>802</v>
      </c>
      <c r="D40" s="92" t="s">
        <v>204</v>
      </c>
      <c r="E40" s="132">
        <v>7467.15</v>
      </c>
      <c r="F40" s="171">
        <v>7467.15</v>
      </c>
      <c r="G40" s="17"/>
    </row>
    <row r="41" spans="1:7" ht="15.75">
      <c r="A41" s="57">
        <v>36</v>
      </c>
      <c r="B41" s="69">
        <v>29</v>
      </c>
      <c r="C41" s="133">
        <v>1350</v>
      </c>
      <c r="D41" s="92" t="s">
        <v>205</v>
      </c>
      <c r="E41" s="132">
        <v>7467.15</v>
      </c>
      <c r="F41" s="171">
        <v>7467.15</v>
      </c>
      <c r="G41" s="17"/>
    </row>
    <row r="42" spans="1:7" ht="15.75">
      <c r="A42" s="57">
        <v>37</v>
      </c>
      <c r="B42" s="69">
        <v>30</v>
      </c>
      <c r="C42" s="133">
        <v>1084</v>
      </c>
      <c r="D42" s="92" t="s">
        <v>206</v>
      </c>
      <c r="E42" s="132">
        <v>7467.15</v>
      </c>
      <c r="F42" s="171">
        <v>7467.15</v>
      </c>
      <c r="G42" s="17"/>
    </row>
    <row r="43" spans="1:7" ht="15.75">
      <c r="A43" s="57">
        <v>38</v>
      </c>
      <c r="B43" s="69">
        <v>31</v>
      </c>
      <c r="C43" s="133">
        <v>1134</v>
      </c>
      <c r="D43" s="92" t="s">
        <v>207</v>
      </c>
      <c r="E43" s="132">
        <v>7467.15</v>
      </c>
      <c r="F43" s="171">
        <v>7467.15</v>
      </c>
      <c r="G43" s="17"/>
    </row>
    <row r="44" spans="1:7" ht="15.75">
      <c r="A44" s="57">
        <v>39</v>
      </c>
      <c r="B44" s="69">
        <v>32</v>
      </c>
      <c r="C44" s="133">
        <v>672</v>
      </c>
      <c r="D44" s="92" t="s">
        <v>208</v>
      </c>
      <c r="E44" s="132">
        <v>4978.1</v>
      </c>
      <c r="F44" s="171">
        <v>4978.1</v>
      </c>
      <c r="G44" s="17"/>
    </row>
    <row r="45" spans="1:7" ht="15.75">
      <c r="A45" s="57">
        <v>40</v>
      </c>
      <c r="B45" s="69">
        <v>33</v>
      </c>
      <c r="C45" s="133">
        <v>2148</v>
      </c>
      <c r="D45" s="92" t="s">
        <v>209</v>
      </c>
      <c r="E45" s="132">
        <v>7467.15</v>
      </c>
      <c r="F45" s="171">
        <v>7467.15</v>
      </c>
      <c r="G45" s="17"/>
    </row>
    <row r="46" spans="1:7" ht="15.75">
      <c r="A46" s="57">
        <v>41</v>
      </c>
      <c r="B46" s="69">
        <v>34</v>
      </c>
      <c r="C46" s="133">
        <v>1468</v>
      </c>
      <c r="D46" s="92" t="s">
        <v>227</v>
      </c>
      <c r="E46" s="132">
        <v>4978.1</v>
      </c>
      <c r="F46" s="171">
        <v>4978.1</v>
      </c>
      <c r="G46" s="17"/>
    </row>
    <row r="47" spans="1:7" ht="15.75">
      <c r="A47" s="57">
        <v>42</v>
      </c>
      <c r="B47" s="69">
        <v>35</v>
      </c>
      <c r="C47" s="133">
        <v>1054</v>
      </c>
      <c r="D47" s="92" t="s">
        <v>210</v>
      </c>
      <c r="E47" s="132">
        <v>7467.15</v>
      </c>
      <c r="F47" s="171">
        <v>7467.15</v>
      </c>
      <c r="G47" s="17"/>
    </row>
    <row r="48" spans="1:7" ht="15.75">
      <c r="A48" s="57">
        <v>43</v>
      </c>
      <c r="B48" s="69">
        <v>36</v>
      </c>
      <c r="C48" s="133">
        <v>1050</v>
      </c>
      <c r="D48" s="88" t="s">
        <v>211</v>
      </c>
      <c r="E48" s="132">
        <v>7467.15</v>
      </c>
      <c r="F48" s="171">
        <v>7467.15</v>
      </c>
      <c r="G48" s="17"/>
    </row>
    <row r="49" spans="1:7" ht="15.75">
      <c r="A49" s="57">
        <v>44</v>
      </c>
      <c r="B49" s="69">
        <v>37</v>
      </c>
      <c r="C49" s="181">
        <v>1872</v>
      </c>
      <c r="D49" s="92" t="s">
        <v>400</v>
      </c>
      <c r="E49" s="132">
        <v>4978.1</v>
      </c>
      <c r="F49" s="171">
        <v>4978.1</v>
      </c>
      <c r="G49" s="17"/>
    </row>
    <row r="50" spans="1:7" ht="15.75">
      <c r="A50" s="57">
        <v>45</v>
      </c>
      <c r="B50" s="69">
        <v>38</v>
      </c>
      <c r="C50" s="133">
        <v>1273</v>
      </c>
      <c r="D50" s="92" t="s">
        <v>212</v>
      </c>
      <c r="E50" s="132">
        <v>7467.15</v>
      </c>
      <c r="F50" s="171">
        <v>7467.15</v>
      </c>
      <c r="G50" s="17"/>
    </row>
    <row r="51" spans="1:7" ht="15.75">
      <c r="A51" s="57">
        <v>46</v>
      </c>
      <c r="B51" s="69">
        <v>39</v>
      </c>
      <c r="C51" s="133">
        <v>1744</v>
      </c>
      <c r="D51" s="92" t="s">
        <v>213</v>
      </c>
      <c r="E51" s="132">
        <v>6222.63</v>
      </c>
      <c r="F51" s="171">
        <v>6222.63</v>
      </c>
      <c r="G51" s="17"/>
    </row>
    <row r="52" spans="1:7" ht="15.75">
      <c r="A52" s="57">
        <v>47</v>
      </c>
      <c r="B52" s="199">
        <v>40</v>
      </c>
      <c r="C52" s="202">
        <v>1274</v>
      </c>
      <c r="D52" s="92" t="s">
        <v>214</v>
      </c>
      <c r="E52" s="132">
        <v>7467.15</v>
      </c>
      <c r="F52" s="171">
        <v>14934.3</v>
      </c>
      <c r="G52" s="17"/>
    </row>
    <row r="53" spans="1:7" ht="15.75">
      <c r="A53" s="57">
        <v>48</v>
      </c>
      <c r="B53" s="201"/>
      <c r="C53" s="204"/>
      <c r="D53" s="92" t="s">
        <v>215</v>
      </c>
      <c r="E53" s="132">
        <v>7467.15</v>
      </c>
      <c r="F53" s="171"/>
      <c r="G53" s="17"/>
    </row>
    <row r="54" spans="1:9" ht="15.75">
      <c r="A54" s="57">
        <v>49</v>
      </c>
      <c r="B54" s="199">
        <v>41</v>
      </c>
      <c r="C54" s="202">
        <v>2073</v>
      </c>
      <c r="D54" s="88" t="s">
        <v>8</v>
      </c>
      <c r="E54" s="132">
        <v>7467.15</v>
      </c>
      <c r="F54" s="171">
        <v>14934.3</v>
      </c>
      <c r="G54" s="17"/>
      <c r="H54" s="2"/>
      <c r="I54" s="2"/>
    </row>
    <row r="55" spans="1:10" ht="15.75">
      <c r="A55" s="57">
        <v>50</v>
      </c>
      <c r="B55" s="201"/>
      <c r="C55" s="204"/>
      <c r="D55" s="88" t="s">
        <v>405</v>
      </c>
      <c r="E55" s="132">
        <v>7467.15</v>
      </c>
      <c r="F55" s="171"/>
      <c r="G55" s="17"/>
      <c r="H55" s="2"/>
      <c r="I55" s="2"/>
      <c r="J55" s="2"/>
    </row>
    <row r="56" spans="1:10" ht="15.75">
      <c r="A56" s="57">
        <v>51</v>
      </c>
      <c r="B56" s="199">
        <v>42</v>
      </c>
      <c r="C56" s="202">
        <v>973</v>
      </c>
      <c r="D56" s="88" t="s">
        <v>9</v>
      </c>
      <c r="E56" s="132">
        <v>7467.15</v>
      </c>
      <c r="F56" s="171">
        <v>18667.88</v>
      </c>
      <c r="G56" s="17"/>
      <c r="H56" s="2"/>
      <c r="I56" s="2"/>
      <c r="J56" s="2"/>
    </row>
    <row r="57" spans="1:10" ht="15.75">
      <c r="A57" s="57">
        <v>52</v>
      </c>
      <c r="B57" s="200"/>
      <c r="C57" s="203"/>
      <c r="D57" s="88" t="s">
        <v>178</v>
      </c>
      <c r="E57" s="132">
        <v>4978.1</v>
      </c>
      <c r="F57" s="171"/>
      <c r="G57" s="17"/>
      <c r="H57" s="2"/>
      <c r="I57" s="2"/>
      <c r="J57" s="2"/>
    </row>
    <row r="58" spans="1:10" ht="15.75">
      <c r="A58" s="57">
        <v>53</v>
      </c>
      <c r="B58" s="201"/>
      <c r="C58" s="204"/>
      <c r="D58" s="88" t="s">
        <v>10</v>
      </c>
      <c r="E58" s="132">
        <v>6222.63</v>
      </c>
      <c r="F58" s="171"/>
      <c r="G58" s="17"/>
      <c r="H58" s="2"/>
      <c r="I58" s="2"/>
      <c r="J58" s="2"/>
    </row>
    <row r="59" spans="1:7" s="2" customFormat="1" ht="15.75">
      <c r="A59" s="57">
        <v>54</v>
      </c>
      <c r="B59" s="199">
        <v>43</v>
      </c>
      <c r="C59" s="202">
        <v>1750</v>
      </c>
      <c r="D59" s="88" t="s">
        <v>355</v>
      </c>
      <c r="E59" s="132">
        <v>6222.63</v>
      </c>
      <c r="F59" s="171">
        <v>11200.73</v>
      </c>
      <c r="G59" s="17"/>
    </row>
    <row r="60" spans="1:7" s="2" customFormat="1" ht="15.75">
      <c r="A60" s="57">
        <v>55</v>
      </c>
      <c r="B60" s="201"/>
      <c r="C60" s="204"/>
      <c r="D60" s="88" t="s">
        <v>177</v>
      </c>
      <c r="E60" s="132">
        <v>4978.1</v>
      </c>
      <c r="F60" s="171"/>
      <c r="G60" s="17"/>
    </row>
    <row r="61" spans="1:7" s="2" customFormat="1" ht="15.75">
      <c r="A61" s="57">
        <v>56</v>
      </c>
      <c r="B61" s="199">
        <v>44</v>
      </c>
      <c r="C61" s="202">
        <v>1172</v>
      </c>
      <c r="D61" s="88" t="s">
        <v>176</v>
      </c>
      <c r="E61" s="132">
        <v>4978.1</v>
      </c>
      <c r="F61" s="171">
        <v>14934.3</v>
      </c>
      <c r="G61" s="17"/>
    </row>
    <row r="62" spans="1:7" s="2" customFormat="1" ht="15.75">
      <c r="A62" s="57">
        <v>57</v>
      </c>
      <c r="B62" s="200"/>
      <c r="C62" s="203"/>
      <c r="D62" s="88" t="s">
        <v>11</v>
      </c>
      <c r="E62" s="132">
        <v>4978.1</v>
      </c>
      <c r="F62" s="171"/>
      <c r="G62" s="17"/>
    </row>
    <row r="63" spans="1:7" s="2" customFormat="1" ht="15.75">
      <c r="A63" s="57">
        <v>58</v>
      </c>
      <c r="B63" s="201"/>
      <c r="C63" s="204"/>
      <c r="D63" s="87" t="s">
        <v>175</v>
      </c>
      <c r="E63" s="132">
        <v>4978.1</v>
      </c>
      <c r="F63" s="171"/>
      <c r="G63" s="17"/>
    </row>
    <row r="64" spans="1:7" s="2" customFormat="1" ht="15.75">
      <c r="A64" s="57">
        <v>59</v>
      </c>
      <c r="B64" s="69">
        <v>45</v>
      </c>
      <c r="C64" s="133">
        <v>1174</v>
      </c>
      <c r="D64" s="88" t="s">
        <v>12</v>
      </c>
      <c r="E64" s="132">
        <v>4978.1</v>
      </c>
      <c r="F64" s="171">
        <v>4978.1</v>
      </c>
      <c r="G64" s="17"/>
    </row>
    <row r="65" spans="1:7" s="2" customFormat="1" ht="15.75">
      <c r="A65" s="57">
        <v>60</v>
      </c>
      <c r="B65" s="199">
        <v>46</v>
      </c>
      <c r="C65" s="202">
        <v>1175</v>
      </c>
      <c r="D65" s="88" t="s">
        <v>174</v>
      </c>
      <c r="E65" s="132">
        <v>7467.15</v>
      </c>
      <c r="F65" s="171">
        <v>47291.95</v>
      </c>
      <c r="G65" s="17"/>
    </row>
    <row r="66" spans="1:7" s="2" customFormat="1" ht="15.75">
      <c r="A66" s="57">
        <v>61</v>
      </c>
      <c r="B66" s="200"/>
      <c r="C66" s="203"/>
      <c r="D66" s="88" t="s">
        <v>157</v>
      </c>
      <c r="E66" s="132">
        <v>4978.1</v>
      </c>
      <c r="F66" s="171"/>
      <c r="G66" s="17"/>
    </row>
    <row r="67" spans="1:7" s="2" customFormat="1" ht="15.75">
      <c r="A67" s="57">
        <v>62</v>
      </c>
      <c r="B67" s="200"/>
      <c r="C67" s="203"/>
      <c r="D67" s="88" t="s">
        <v>356</v>
      </c>
      <c r="E67" s="132">
        <v>4978.1</v>
      </c>
      <c r="F67" s="171"/>
      <c r="G67" s="17"/>
    </row>
    <row r="68" spans="1:7" s="2" customFormat="1" ht="15.75">
      <c r="A68" s="57">
        <v>63</v>
      </c>
      <c r="B68" s="200"/>
      <c r="C68" s="203"/>
      <c r="D68" s="88" t="s">
        <v>396</v>
      </c>
      <c r="E68" s="132">
        <v>4978.1</v>
      </c>
      <c r="F68" s="171"/>
      <c r="G68" s="17"/>
    </row>
    <row r="69" spans="1:7" s="2" customFormat="1" ht="15.75">
      <c r="A69" s="57">
        <v>64</v>
      </c>
      <c r="B69" s="200"/>
      <c r="C69" s="203"/>
      <c r="D69" s="88" t="s">
        <v>395</v>
      </c>
      <c r="E69" s="132">
        <v>4978.1</v>
      </c>
      <c r="F69" s="171"/>
      <c r="G69" s="17"/>
    </row>
    <row r="70" spans="1:7" s="2" customFormat="1" ht="15.75">
      <c r="A70" s="57">
        <v>65</v>
      </c>
      <c r="B70" s="200"/>
      <c r="C70" s="203"/>
      <c r="D70" s="87" t="s">
        <v>394</v>
      </c>
      <c r="E70" s="132">
        <v>4978.1</v>
      </c>
      <c r="F70" s="171"/>
      <c r="G70" s="17"/>
    </row>
    <row r="71" spans="1:7" s="2" customFormat="1" ht="15.75">
      <c r="A71" s="57">
        <v>66</v>
      </c>
      <c r="B71" s="200"/>
      <c r="C71" s="203"/>
      <c r="D71" s="87" t="s">
        <v>392</v>
      </c>
      <c r="E71" s="132">
        <v>4978.1</v>
      </c>
      <c r="F71" s="171"/>
      <c r="G71" s="17"/>
    </row>
    <row r="72" spans="1:7" s="2" customFormat="1" ht="15.75">
      <c r="A72" s="57">
        <v>67</v>
      </c>
      <c r="B72" s="201"/>
      <c r="C72" s="204"/>
      <c r="D72" s="87" t="s">
        <v>305</v>
      </c>
      <c r="E72" s="132">
        <v>4978.1</v>
      </c>
      <c r="F72" s="171"/>
      <c r="G72" s="17"/>
    </row>
    <row r="73" spans="1:7" s="2" customFormat="1" ht="15.75">
      <c r="A73" s="57">
        <v>68</v>
      </c>
      <c r="B73" s="184"/>
      <c r="C73" s="183"/>
      <c r="D73" s="87" t="s">
        <v>393</v>
      </c>
      <c r="E73" s="132">
        <v>4978.1</v>
      </c>
      <c r="F73" s="171"/>
      <c r="G73" s="17"/>
    </row>
    <row r="74" spans="1:7" s="2" customFormat="1" ht="15.75">
      <c r="A74" s="57">
        <v>69</v>
      </c>
      <c r="B74" s="184"/>
      <c r="C74" s="183"/>
      <c r="D74" s="87" t="s">
        <v>402</v>
      </c>
      <c r="E74" s="132">
        <v>0</v>
      </c>
      <c r="F74" s="171"/>
      <c r="G74" s="17"/>
    </row>
    <row r="75" spans="1:7" s="2" customFormat="1" ht="15.75">
      <c r="A75" s="57">
        <v>70</v>
      </c>
      <c r="B75" s="199">
        <v>47</v>
      </c>
      <c r="C75" s="202">
        <v>1874</v>
      </c>
      <c r="D75" s="88" t="s">
        <v>13</v>
      </c>
      <c r="E75" s="132">
        <v>6222.63</v>
      </c>
      <c r="F75" s="171">
        <v>27379.56</v>
      </c>
      <c r="G75" s="17"/>
    </row>
    <row r="76" spans="1:7" s="2" customFormat="1" ht="15.75">
      <c r="A76" s="57">
        <v>71</v>
      </c>
      <c r="B76" s="200"/>
      <c r="C76" s="203"/>
      <c r="D76" s="88" t="s">
        <v>14</v>
      </c>
      <c r="E76" s="132">
        <v>4978.1</v>
      </c>
      <c r="F76" s="171"/>
      <c r="G76" s="17"/>
    </row>
    <row r="77" spans="1:7" s="2" customFormat="1" ht="15.75">
      <c r="A77" s="57">
        <v>72</v>
      </c>
      <c r="B77" s="200"/>
      <c r="C77" s="203"/>
      <c r="D77" s="88" t="s">
        <v>15</v>
      </c>
      <c r="E77" s="132">
        <v>6222.63</v>
      </c>
      <c r="F77" s="171"/>
      <c r="G77" s="17"/>
    </row>
    <row r="78" spans="1:7" s="2" customFormat="1" ht="15.75">
      <c r="A78" s="57">
        <v>73</v>
      </c>
      <c r="B78" s="201"/>
      <c r="C78" s="204"/>
      <c r="D78" s="88" t="s">
        <v>16</v>
      </c>
      <c r="E78" s="132">
        <v>4978.1</v>
      </c>
      <c r="F78" s="171"/>
      <c r="G78" s="17"/>
    </row>
    <row r="79" spans="1:7" s="2" customFormat="1" ht="15.75">
      <c r="A79" s="57">
        <v>74</v>
      </c>
      <c r="B79" s="184"/>
      <c r="C79" s="183"/>
      <c r="D79" s="88" t="s">
        <v>374</v>
      </c>
      <c r="E79" s="132">
        <v>4978.1</v>
      </c>
      <c r="F79" s="171"/>
      <c r="G79" s="17"/>
    </row>
    <row r="80" spans="1:7" s="2" customFormat="1" ht="15.75">
      <c r="A80" s="57">
        <v>75</v>
      </c>
      <c r="B80" s="182">
        <v>48</v>
      </c>
      <c r="C80" s="182">
        <v>1747</v>
      </c>
      <c r="D80" s="88" t="s">
        <v>357</v>
      </c>
      <c r="E80" s="132">
        <v>6222.63</v>
      </c>
      <c r="F80" s="171">
        <v>6222.63</v>
      </c>
      <c r="G80" s="17"/>
    </row>
    <row r="81" spans="1:7" s="2" customFormat="1" ht="15.75">
      <c r="A81" s="57">
        <v>76</v>
      </c>
      <c r="B81" s="199">
        <v>49</v>
      </c>
      <c r="C81" s="202">
        <v>2076</v>
      </c>
      <c r="D81" s="88" t="s">
        <v>17</v>
      </c>
      <c r="E81" s="132">
        <v>4978.1</v>
      </c>
      <c r="F81" s="171">
        <v>9956.2</v>
      </c>
      <c r="G81" s="17"/>
    </row>
    <row r="82" spans="1:7" s="2" customFormat="1" ht="15.75">
      <c r="A82" s="57">
        <v>77</v>
      </c>
      <c r="B82" s="201"/>
      <c r="C82" s="204"/>
      <c r="D82" s="88" t="s">
        <v>18</v>
      </c>
      <c r="E82" s="132">
        <v>4978.1</v>
      </c>
      <c r="F82" s="171"/>
      <c r="G82" s="17"/>
    </row>
    <row r="83" spans="1:7" s="2" customFormat="1" ht="15.75">
      <c r="A83" s="57">
        <v>78</v>
      </c>
      <c r="B83" s="69">
        <v>50</v>
      </c>
      <c r="C83" s="133">
        <v>1348</v>
      </c>
      <c r="D83" s="88" t="s">
        <v>19</v>
      </c>
      <c r="E83" s="132">
        <v>4978.1</v>
      </c>
      <c r="F83" s="171">
        <v>4978.1</v>
      </c>
      <c r="G83" s="17"/>
    </row>
    <row r="84" spans="1:7" s="2" customFormat="1" ht="15.75">
      <c r="A84" s="57">
        <v>79</v>
      </c>
      <c r="B84" s="199">
        <v>51</v>
      </c>
      <c r="C84" s="202">
        <v>2078</v>
      </c>
      <c r="D84" s="88" t="s">
        <v>20</v>
      </c>
      <c r="E84" s="132">
        <v>7467.15</v>
      </c>
      <c r="F84" s="171">
        <v>29868.6</v>
      </c>
      <c r="G84" s="17"/>
    </row>
    <row r="85" spans="1:7" s="2" customFormat="1" ht="15.75">
      <c r="A85" s="57">
        <v>80</v>
      </c>
      <c r="B85" s="200"/>
      <c r="C85" s="203"/>
      <c r="D85" s="88" t="s">
        <v>358</v>
      </c>
      <c r="E85" s="132">
        <v>7467.15</v>
      </c>
      <c r="F85" s="171"/>
      <c r="G85" s="17"/>
    </row>
    <row r="86" spans="1:7" s="2" customFormat="1" ht="15.75">
      <c r="A86" s="57">
        <v>81</v>
      </c>
      <c r="B86" s="200"/>
      <c r="C86" s="203"/>
      <c r="D86" s="88" t="s">
        <v>21</v>
      </c>
      <c r="E86" s="132">
        <v>7467.15</v>
      </c>
      <c r="F86" s="171"/>
      <c r="G86" s="17"/>
    </row>
    <row r="87" spans="1:7" s="2" customFormat="1" ht="15.75">
      <c r="A87" s="57">
        <v>82</v>
      </c>
      <c r="B87" s="201"/>
      <c r="C87" s="204"/>
      <c r="D87" s="72" t="s">
        <v>165</v>
      </c>
      <c r="E87" s="132">
        <v>7467.15</v>
      </c>
      <c r="F87" s="171"/>
      <c r="G87" s="17"/>
    </row>
    <row r="88" spans="1:7" s="2" customFormat="1" ht="15.75">
      <c r="A88" s="57">
        <v>83</v>
      </c>
      <c r="B88" s="69">
        <v>52</v>
      </c>
      <c r="C88" s="133">
        <v>366</v>
      </c>
      <c r="D88" s="88" t="s">
        <v>22</v>
      </c>
      <c r="E88" s="132">
        <v>7467.15</v>
      </c>
      <c r="F88" s="171">
        <v>7467.15</v>
      </c>
      <c r="G88" s="17"/>
    </row>
    <row r="89" spans="1:7" s="2" customFormat="1" ht="15.75">
      <c r="A89" s="57">
        <v>84</v>
      </c>
      <c r="B89" s="199">
        <v>53</v>
      </c>
      <c r="C89" s="202">
        <v>2077</v>
      </c>
      <c r="D89" s="88" t="s">
        <v>135</v>
      </c>
      <c r="E89" s="132">
        <v>4978.1</v>
      </c>
      <c r="F89" s="171">
        <v>24890.5</v>
      </c>
      <c r="G89" s="17"/>
    </row>
    <row r="90" spans="1:7" s="2" customFormat="1" ht="15.75">
      <c r="A90" s="57">
        <v>85</v>
      </c>
      <c r="B90" s="200"/>
      <c r="C90" s="203"/>
      <c r="D90" s="88" t="s">
        <v>23</v>
      </c>
      <c r="E90" s="132">
        <v>4978.1</v>
      </c>
      <c r="F90" s="171"/>
      <c r="G90" s="17"/>
    </row>
    <row r="91" spans="1:7" s="2" customFormat="1" ht="15.75">
      <c r="A91" s="57">
        <v>86</v>
      </c>
      <c r="B91" s="200"/>
      <c r="C91" s="203"/>
      <c r="D91" s="88" t="s">
        <v>24</v>
      </c>
      <c r="E91" s="132">
        <v>4978.1</v>
      </c>
      <c r="F91" s="171"/>
      <c r="G91" s="17"/>
    </row>
    <row r="92" spans="1:9" s="2" customFormat="1" ht="15.75">
      <c r="A92" s="57">
        <v>87</v>
      </c>
      <c r="B92" s="201"/>
      <c r="C92" s="204"/>
      <c r="D92" s="86" t="s">
        <v>25</v>
      </c>
      <c r="E92" s="132">
        <v>4978.1</v>
      </c>
      <c r="F92" s="171"/>
      <c r="G92" s="17"/>
      <c r="H92" s="3"/>
      <c r="I92" s="3"/>
    </row>
    <row r="93" spans="1:9" s="2" customFormat="1" ht="15.75">
      <c r="A93" s="57">
        <v>88</v>
      </c>
      <c r="B93" s="185"/>
      <c r="C93" s="183"/>
      <c r="D93" s="86" t="s">
        <v>375</v>
      </c>
      <c r="E93" s="132">
        <v>4978.1</v>
      </c>
      <c r="F93" s="171"/>
      <c r="G93" s="17"/>
      <c r="H93" s="3"/>
      <c r="I93" s="3"/>
    </row>
    <row r="94" spans="1:10" s="2" customFormat="1" ht="15.75">
      <c r="A94" s="57">
        <v>89</v>
      </c>
      <c r="B94" s="211">
        <v>54</v>
      </c>
      <c r="C94" s="202">
        <v>1469</v>
      </c>
      <c r="D94" s="88" t="s">
        <v>230</v>
      </c>
      <c r="E94" s="132">
        <v>4978.1</v>
      </c>
      <c r="F94" s="171">
        <v>41069.33</v>
      </c>
      <c r="G94" s="17"/>
      <c r="H94" s="3"/>
      <c r="I94" s="3"/>
      <c r="J94" s="3"/>
    </row>
    <row r="95" spans="1:10" s="2" customFormat="1" ht="15.75">
      <c r="A95" s="57">
        <v>90</v>
      </c>
      <c r="B95" s="211"/>
      <c r="C95" s="203"/>
      <c r="D95" s="88" t="s">
        <v>231</v>
      </c>
      <c r="E95" s="132">
        <v>6222.63</v>
      </c>
      <c r="F95" s="171"/>
      <c r="G95" s="17"/>
      <c r="H95" s="4"/>
      <c r="I95" s="4"/>
      <c r="J95" s="3"/>
    </row>
    <row r="96" spans="1:10" s="2" customFormat="1" ht="15.75">
      <c r="A96" s="57">
        <v>91</v>
      </c>
      <c r="B96" s="211"/>
      <c r="C96" s="203"/>
      <c r="D96" s="88" t="s">
        <v>232</v>
      </c>
      <c r="E96" s="132">
        <v>4978.1</v>
      </c>
      <c r="F96" s="171"/>
      <c r="G96" s="17"/>
      <c r="H96"/>
      <c r="I96"/>
      <c r="J96" s="4"/>
    </row>
    <row r="97" spans="1:10" s="2" customFormat="1" ht="15.75">
      <c r="A97" s="57">
        <v>92</v>
      </c>
      <c r="B97" s="211"/>
      <c r="C97" s="203"/>
      <c r="D97" s="88" t="s">
        <v>233</v>
      </c>
      <c r="E97" s="132">
        <v>4978.1</v>
      </c>
      <c r="F97" s="171"/>
      <c r="G97" s="17"/>
      <c r="H97"/>
      <c r="I97"/>
      <c r="J97"/>
    </row>
    <row r="98" spans="1:10" s="2" customFormat="1" ht="15.75">
      <c r="A98" s="57">
        <v>93</v>
      </c>
      <c r="B98" s="211"/>
      <c r="C98" s="203"/>
      <c r="D98" s="88" t="s">
        <v>234</v>
      </c>
      <c r="E98" s="132">
        <v>4978.1</v>
      </c>
      <c r="F98" s="171"/>
      <c r="G98" s="17"/>
      <c r="H98"/>
      <c r="I98"/>
      <c r="J98"/>
    </row>
    <row r="99" spans="1:10" s="2" customFormat="1" ht="15.75">
      <c r="A99" s="57">
        <v>94</v>
      </c>
      <c r="B99" s="211"/>
      <c r="C99" s="203"/>
      <c r="D99" s="88" t="s">
        <v>359</v>
      </c>
      <c r="E99" s="132">
        <v>4978.1</v>
      </c>
      <c r="F99" s="171"/>
      <c r="G99" s="17"/>
      <c r="H99"/>
      <c r="I99"/>
      <c r="J99"/>
    </row>
    <row r="100" spans="1:10" s="2" customFormat="1" ht="15.75">
      <c r="A100" s="57">
        <v>95</v>
      </c>
      <c r="B100" s="211"/>
      <c r="C100" s="203"/>
      <c r="D100" s="88" t="s">
        <v>235</v>
      </c>
      <c r="E100" s="132">
        <v>4978.1</v>
      </c>
      <c r="F100" s="171"/>
      <c r="G100" s="17"/>
      <c r="H100"/>
      <c r="I100"/>
      <c r="J100"/>
    </row>
    <row r="101" spans="1:10" s="2" customFormat="1" ht="15.75">
      <c r="A101" s="57">
        <v>96</v>
      </c>
      <c r="B101" s="211"/>
      <c r="C101" s="204"/>
      <c r="D101" s="88" t="s">
        <v>236</v>
      </c>
      <c r="E101" s="132">
        <v>4978.1</v>
      </c>
      <c r="F101" s="171"/>
      <c r="G101" s="17"/>
      <c r="H101"/>
      <c r="I101"/>
      <c r="J101"/>
    </row>
    <row r="102" spans="1:10" s="3" customFormat="1" ht="15.75">
      <c r="A102" s="57">
        <v>97</v>
      </c>
      <c r="B102" s="253">
        <v>55</v>
      </c>
      <c r="C102" s="254">
        <v>2074</v>
      </c>
      <c r="D102" s="88" t="s">
        <v>127</v>
      </c>
      <c r="E102" s="132">
        <v>4978.1</v>
      </c>
      <c r="F102" s="171">
        <v>9956.2</v>
      </c>
      <c r="G102" s="17"/>
      <c r="H102"/>
      <c r="I102"/>
      <c r="J102"/>
    </row>
    <row r="103" spans="1:10" s="3" customFormat="1" ht="15.75">
      <c r="A103" s="57">
        <v>98</v>
      </c>
      <c r="B103" s="253"/>
      <c r="C103" s="254"/>
      <c r="D103" s="88" t="s">
        <v>148</v>
      </c>
      <c r="E103" s="132">
        <v>4978.1</v>
      </c>
      <c r="F103" s="171"/>
      <c r="G103" s="17"/>
      <c r="H103"/>
      <c r="I103"/>
      <c r="J103"/>
    </row>
    <row r="104" spans="1:7" ht="15.75">
      <c r="A104" s="57">
        <v>99</v>
      </c>
      <c r="B104" s="69">
        <v>56</v>
      </c>
      <c r="C104" s="133">
        <v>1470</v>
      </c>
      <c r="D104" s="88" t="s">
        <v>26</v>
      </c>
      <c r="E104" s="132">
        <v>4978.1</v>
      </c>
      <c r="F104" s="171">
        <v>4978.1</v>
      </c>
      <c r="G104" s="17"/>
    </row>
    <row r="105" spans="1:7" ht="15.75">
      <c r="A105" s="57">
        <v>100</v>
      </c>
      <c r="B105" s="69">
        <v>57</v>
      </c>
      <c r="C105" s="133">
        <v>1171</v>
      </c>
      <c r="D105" s="88" t="s">
        <v>27</v>
      </c>
      <c r="E105" s="132">
        <v>4978.1</v>
      </c>
      <c r="F105" s="171">
        <v>4978.1</v>
      </c>
      <c r="G105" s="17"/>
    </row>
    <row r="106" spans="1:7" ht="15.75">
      <c r="A106" s="57">
        <v>101</v>
      </c>
      <c r="B106" s="199">
        <v>58</v>
      </c>
      <c r="C106" s="202">
        <v>1165</v>
      </c>
      <c r="D106" s="88" t="s">
        <v>28</v>
      </c>
      <c r="E106" s="132">
        <v>7467.15</v>
      </c>
      <c r="F106" s="171">
        <v>14934.3</v>
      </c>
      <c r="G106" s="17"/>
    </row>
    <row r="107" spans="1:7" ht="15.75">
      <c r="A107" s="57">
        <v>102</v>
      </c>
      <c r="B107" s="201"/>
      <c r="C107" s="204"/>
      <c r="D107" s="88" t="s">
        <v>360</v>
      </c>
      <c r="E107" s="132">
        <v>7467.15</v>
      </c>
      <c r="F107" s="171"/>
      <c r="G107" s="17"/>
    </row>
    <row r="108" spans="1:7" ht="15.75">
      <c r="A108" s="57">
        <v>103</v>
      </c>
      <c r="B108" s="199">
        <v>59</v>
      </c>
      <c r="C108" s="202">
        <v>1472</v>
      </c>
      <c r="D108" s="88" t="s">
        <v>29</v>
      </c>
      <c r="E108" s="132">
        <v>4978.1</v>
      </c>
      <c r="F108" s="171">
        <v>14934.3</v>
      </c>
      <c r="G108" s="17"/>
    </row>
    <row r="109" spans="1:9" ht="15.75">
      <c r="A109" s="57">
        <v>104</v>
      </c>
      <c r="B109" s="200"/>
      <c r="C109" s="203"/>
      <c r="D109" s="88" t="s">
        <v>149</v>
      </c>
      <c r="E109" s="132">
        <v>4978.1</v>
      </c>
      <c r="F109" s="171"/>
      <c r="G109" s="17"/>
      <c r="H109" s="2"/>
      <c r="I109" s="2"/>
    </row>
    <row r="110" spans="1:10" ht="15.75">
      <c r="A110" s="57">
        <v>105</v>
      </c>
      <c r="B110" s="201"/>
      <c r="C110" s="204"/>
      <c r="D110" s="88" t="s">
        <v>150</v>
      </c>
      <c r="E110" s="132">
        <v>4978.1</v>
      </c>
      <c r="F110" s="171"/>
      <c r="G110" s="17"/>
      <c r="H110" s="2"/>
      <c r="I110" s="2"/>
      <c r="J110" s="2"/>
    </row>
    <row r="111" spans="1:10" ht="15.75">
      <c r="A111" s="57">
        <v>106</v>
      </c>
      <c r="B111" s="69">
        <v>60</v>
      </c>
      <c r="C111" s="133">
        <v>1473</v>
      </c>
      <c r="D111" s="88" t="s">
        <v>30</v>
      </c>
      <c r="E111" s="132">
        <v>6222.63</v>
      </c>
      <c r="F111" s="171">
        <v>6222.63</v>
      </c>
      <c r="G111" s="17"/>
      <c r="H111" s="2"/>
      <c r="I111" s="2"/>
      <c r="J111" s="2"/>
    </row>
    <row r="112" spans="1:10" ht="15.75">
      <c r="A112" s="57">
        <v>107</v>
      </c>
      <c r="B112" s="199">
        <v>61</v>
      </c>
      <c r="C112" s="202">
        <v>1824</v>
      </c>
      <c r="D112" s="88" t="s">
        <v>31</v>
      </c>
      <c r="E112" s="132">
        <v>7467.15</v>
      </c>
      <c r="F112" s="171">
        <v>16801.09</v>
      </c>
      <c r="G112" s="17"/>
      <c r="H112" s="2"/>
      <c r="I112" s="2"/>
      <c r="J112" s="2"/>
    </row>
    <row r="113" spans="1:10" ht="15.75">
      <c r="A113" s="57">
        <v>108</v>
      </c>
      <c r="B113" s="201"/>
      <c r="C113" s="204"/>
      <c r="D113" s="88" t="s">
        <v>151</v>
      </c>
      <c r="E113" s="132">
        <v>9333.94</v>
      </c>
      <c r="F113" s="171"/>
      <c r="G113" s="17"/>
      <c r="J113" s="2"/>
    </row>
    <row r="114" spans="1:10" s="2" customFormat="1" ht="15.75">
      <c r="A114" s="57">
        <v>109</v>
      </c>
      <c r="B114" s="199">
        <v>62</v>
      </c>
      <c r="C114" s="202">
        <v>2072</v>
      </c>
      <c r="D114" s="88" t="s">
        <v>158</v>
      </c>
      <c r="E114" s="132">
        <v>4978.1</v>
      </c>
      <c r="F114" s="171">
        <v>22401.46</v>
      </c>
      <c r="G114" s="17"/>
      <c r="H114"/>
      <c r="I114"/>
      <c r="J114"/>
    </row>
    <row r="115" spans="1:10" s="2" customFormat="1" ht="15.75">
      <c r="A115" s="57">
        <v>110</v>
      </c>
      <c r="B115" s="200"/>
      <c r="C115" s="203"/>
      <c r="D115" s="88" t="s">
        <v>32</v>
      </c>
      <c r="E115" s="132">
        <v>4978.1</v>
      </c>
      <c r="F115" s="171"/>
      <c r="G115" s="17"/>
      <c r="H115"/>
      <c r="I115"/>
      <c r="J115"/>
    </row>
    <row r="116" spans="1:10" s="2" customFormat="1" ht="15.75">
      <c r="A116" s="57">
        <v>111</v>
      </c>
      <c r="B116" s="200"/>
      <c r="C116" s="203"/>
      <c r="D116" s="88" t="s">
        <v>128</v>
      </c>
      <c r="E116" s="132">
        <v>6222.63</v>
      </c>
      <c r="F116" s="171"/>
      <c r="G116" s="17"/>
      <c r="H116"/>
      <c r="I116"/>
      <c r="J116"/>
    </row>
    <row r="117" spans="1:10" s="2" customFormat="1" ht="15.75">
      <c r="A117" s="57">
        <v>112</v>
      </c>
      <c r="B117" s="201"/>
      <c r="C117" s="204"/>
      <c r="D117" s="88" t="s">
        <v>159</v>
      </c>
      <c r="E117" s="132">
        <v>6222.63</v>
      </c>
      <c r="F117" s="187"/>
      <c r="G117" s="17"/>
      <c r="J117"/>
    </row>
    <row r="118" spans="1:10" ht="15.75">
      <c r="A118" s="57">
        <v>113</v>
      </c>
      <c r="B118" s="199">
        <v>63</v>
      </c>
      <c r="C118" s="202">
        <v>2141</v>
      </c>
      <c r="D118" s="87" t="s">
        <v>361</v>
      </c>
      <c r="E118" s="132">
        <v>6222.63</v>
      </c>
      <c r="F118" s="187">
        <v>11200.73</v>
      </c>
      <c r="G118" s="17"/>
      <c r="H118" s="2"/>
      <c r="I118" s="2"/>
      <c r="J118" s="2"/>
    </row>
    <row r="119" spans="1:10" ht="15.75">
      <c r="A119" s="57">
        <v>114</v>
      </c>
      <c r="B119" s="201"/>
      <c r="C119" s="204"/>
      <c r="D119" s="88" t="s">
        <v>33</v>
      </c>
      <c r="E119" s="132">
        <v>4978.1</v>
      </c>
      <c r="F119" s="171"/>
      <c r="G119" s="17"/>
      <c r="H119" s="2"/>
      <c r="I119" s="2"/>
      <c r="J119" s="2"/>
    </row>
    <row r="120" spans="1:10" ht="15.75">
      <c r="A120" s="57">
        <v>115</v>
      </c>
      <c r="B120" s="199">
        <v>64</v>
      </c>
      <c r="C120" s="214">
        <v>2147</v>
      </c>
      <c r="D120" s="88" t="s">
        <v>34</v>
      </c>
      <c r="E120" s="132">
        <v>4978.1</v>
      </c>
      <c r="F120" s="171">
        <v>9956.2</v>
      </c>
      <c r="G120" s="17"/>
      <c r="J120" s="2"/>
    </row>
    <row r="121" spans="1:7" ht="15.75">
      <c r="A121" s="57">
        <v>116</v>
      </c>
      <c r="B121" s="201"/>
      <c r="C121" s="215"/>
      <c r="D121" s="88" t="s">
        <v>154</v>
      </c>
      <c r="E121" s="132">
        <v>4978.1</v>
      </c>
      <c r="F121" s="171"/>
      <c r="G121" s="17"/>
    </row>
    <row r="122" spans="1:10" s="2" customFormat="1" ht="15.75">
      <c r="A122" s="57">
        <v>117</v>
      </c>
      <c r="B122" s="199">
        <v>65</v>
      </c>
      <c r="C122" s="202">
        <v>2139</v>
      </c>
      <c r="D122" s="88" t="s">
        <v>35</v>
      </c>
      <c r="E122" s="132">
        <v>4978.1</v>
      </c>
      <c r="F122" s="171">
        <v>17423.36</v>
      </c>
      <c r="G122" s="17"/>
      <c r="H122"/>
      <c r="I122"/>
      <c r="J122"/>
    </row>
    <row r="123" spans="1:10" s="2" customFormat="1" ht="15.75">
      <c r="A123" s="57">
        <v>118</v>
      </c>
      <c r="B123" s="200"/>
      <c r="C123" s="203"/>
      <c r="D123" s="88" t="s">
        <v>152</v>
      </c>
      <c r="E123" s="132">
        <v>6222.63</v>
      </c>
      <c r="F123" s="171"/>
      <c r="G123" s="17"/>
      <c r="H123"/>
      <c r="I123"/>
      <c r="J123"/>
    </row>
    <row r="124" spans="1:10" s="2" customFormat="1" ht="15.75">
      <c r="A124" s="57">
        <v>119</v>
      </c>
      <c r="B124" s="200"/>
      <c r="C124" s="203"/>
      <c r="D124" s="88" t="s">
        <v>153</v>
      </c>
      <c r="E124" s="132">
        <v>6222.63</v>
      </c>
      <c r="F124" s="171"/>
      <c r="G124" s="17"/>
      <c r="H124"/>
      <c r="I124"/>
      <c r="J124"/>
    </row>
    <row r="125" spans="1:7" ht="15.75">
      <c r="A125" s="57">
        <v>120</v>
      </c>
      <c r="B125" s="199">
        <v>66</v>
      </c>
      <c r="C125" s="202">
        <v>2142</v>
      </c>
      <c r="D125" s="93" t="s">
        <v>36</v>
      </c>
      <c r="E125" s="132">
        <v>7467.15</v>
      </c>
      <c r="F125" s="171">
        <v>12445.25</v>
      </c>
      <c r="G125" s="17"/>
    </row>
    <row r="126" spans="1:7" ht="15.75">
      <c r="A126" s="57">
        <v>121</v>
      </c>
      <c r="B126" s="200"/>
      <c r="C126" s="203"/>
      <c r="D126" s="88" t="s">
        <v>166</v>
      </c>
      <c r="E126" s="132">
        <v>4978.1</v>
      </c>
      <c r="F126" s="171"/>
      <c r="G126" s="17"/>
    </row>
    <row r="127" spans="1:7" ht="15.75">
      <c r="A127" s="57">
        <v>122</v>
      </c>
      <c r="B127" s="199">
        <v>67</v>
      </c>
      <c r="C127" s="202">
        <v>2154</v>
      </c>
      <c r="D127" s="88" t="s">
        <v>39</v>
      </c>
      <c r="E127" s="132">
        <v>6222.63</v>
      </c>
      <c r="F127" s="171">
        <v>16178.83</v>
      </c>
      <c r="G127" s="17"/>
    </row>
    <row r="128" spans="1:9" ht="15.75">
      <c r="A128" s="57">
        <v>123</v>
      </c>
      <c r="B128" s="200"/>
      <c r="C128" s="203"/>
      <c r="D128" s="88" t="s">
        <v>40</v>
      </c>
      <c r="E128" s="132">
        <v>4978.1</v>
      </c>
      <c r="F128" s="171"/>
      <c r="G128" s="17"/>
      <c r="H128" s="2"/>
      <c r="I128" s="2"/>
    </row>
    <row r="129" spans="1:10" ht="15.75">
      <c r="A129" s="57">
        <v>124</v>
      </c>
      <c r="B129" s="185"/>
      <c r="C129" s="182"/>
      <c r="D129" s="88" t="s">
        <v>362</v>
      </c>
      <c r="E129" s="132">
        <v>4978.1</v>
      </c>
      <c r="F129" s="171"/>
      <c r="G129" s="17"/>
      <c r="J129" s="2"/>
    </row>
    <row r="130" spans="1:10" s="2" customFormat="1" ht="15.75">
      <c r="A130" s="57">
        <v>125</v>
      </c>
      <c r="B130" s="69">
        <v>68</v>
      </c>
      <c r="C130" s="133">
        <v>2336</v>
      </c>
      <c r="D130" s="88" t="s">
        <v>42</v>
      </c>
      <c r="E130" s="132">
        <v>7467.15</v>
      </c>
      <c r="F130" s="171">
        <v>7467.15</v>
      </c>
      <c r="G130" s="17"/>
      <c r="H130"/>
      <c r="I130"/>
      <c r="J130"/>
    </row>
    <row r="131" spans="1:7" ht="15.75">
      <c r="A131" s="57">
        <v>126</v>
      </c>
      <c r="B131" s="69">
        <v>69</v>
      </c>
      <c r="C131" s="133">
        <v>2338</v>
      </c>
      <c r="D131" s="88" t="s">
        <v>216</v>
      </c>
      <c r="E131" s="132">
        <v>4978.1</v>
      </c>
      <c r="F131" s="171">
        <v>4978.1</v>
      </c>
      <c r="G131" s="17"/>
    </row>
    <row r="132" spans="1:7" ht="15.75">
      <c r="A132" s="57">
        <v>127</v>
      </c>
      <c r="B132" s="69">
        <v>70</v>
      </c>
      <c r="C132" s="133">
        <v>2340</v>
      </c>
      <c r="D132" s="88" t="s">
        <v>217</v>
      </c>
      <c r="E132" s="132">
        <v>7467.15</v>
      </c>
      <c r="F132" s="171">
        <v>7467.15</v>
      </c>
      <c r="G132" s="17"/>
    </row>
    <row r="133" spans="1:10" s="4" customFormat="1" ht="15.75">
      <c r="A133" s="57">
        <v>128</v>
      </c>
      <c r="B133" s="69">
        <v>71</v>
      </c>
      <c r="C133" s="97">
        <v>2341</v>
      </c>
      <c r="D133" s="88" t="s">
        <v>43</v>
      </c>
      <c r="E133" s="132">
        <v>4978.1</v>
      </c>
      <c r="F133" s="171">
        <v>4978.1</v>
      </c>
      <c r="G133" s="17"/>
      <c r="H133"/>
      <c r="I133"/>
      <c r="J133"/>
    </row>
    <row r="134" spans="1:7" ht="15.75">
      <c r="A134" s="57">
        <v>129</v>
      </c>
      <c r="B134" s="69">
        <v>72</v>
      </c>
      <c r="C134" s="133">
        <v>2342</v>
      </c>
      <c r="D134" s="88" t="s">
        <v>44</v>
      </c>
      <c r="E134" s="132">
        <v>4978.1</v>
      </c>
      <c r="F134" s="171">
        <v>4978.1</v>
      </c>
      <c r="G134" s="17"/>
    </row>
    <row r="135" spans="1:7" ht="15.75">
      <c r="A135" s="57">
        <v>130</v>
      </c>
      <c r="B135" s="69">
        <v>73</v>
      </c>
      <c r="C135" s="133">
        <v>2344</v>
      </c>
      <c r="D135" s="88" t="s">
        <v>45</v>
      </c>
      <c r="E135" s="132">
        <v>4978.1</v>
      </c>
      <c r="F135" s="171">
        <v>4978.1</v>
      </c>
      <c r="G135" s="17"/>
    </row>
    <row r="136" spans="1:7" ht="15.75">
      <c r="A136" s="57">
        <v>131</v>
      </c>
      <c r="B136" s="199">
        <v>74</v>
      </c>
      <c r="C136" s="202">
        <v>2346</v>
      </c>
      <c r="D136" s="88" t="s">
        <v>173</v>
      </c>
      <c r="E136" s="132">
        <v>4978.1</v>
      </c>
      <c r="F136" s="171">
        <v>22401.45</v>
      </c>
      <c r="G136" s="17"/>
    </row>
    <row r="137" spans="1:7" ht="15.75">
      <c r="A137" s="57">
        <v>132</v>
      </c>
      <c r="B137" s="200"/>
      <c r="C137" s="203"/>
      <c r="D137" s="88" t="s">
        <v>404</v>
      </c>
      <c r="E137" s="132">
        <v>4978.1</v>
      </c>
      <c r="F137" s="171"/>
      <c r="G137" s="17"/>
    </row>
    <row r="138" spans="1:7" ht="15.75">
      <c r="A138" s="57">
        <v>133</v>
      </c>
      <c r="B138" s="200"/>
      <c r="C138" s="203"/>
      <c r="D138" s="72" t="s">
        <v>377</v>
      </c>
      <c r="E138" s="132">
        <v>4978.1</v>
      </c>
      <c r="F138" s="171"/>
      <c r="G138" s="17"/>
    </row>
    <row r="139" spans="1:7" ht="15.75">
      <c r="A139" s="57">
        <v>134</v>
      </c>
      <c r="B139" s="201"/>
      <c r="C139" s="204"/>
      <c r="D139" s="86" t="s">
        <v>168</v>
      </c>
      <c r="E139" s="132">
        <v>7467.15</v>
      </c>
      <c r="F139" s="171"/>
      <c r="G139" s="17"/>
    </row>
    <row r="140" spans="1:7" ht="15.75">
      <c r="A140" s="57">
        <v>135</v>
      </c>
      <c r="B140" s="69">
        <v>75</v>
      </c>
      <c r="C140" s="133">
        <v>2348</v>
      </c>
      <c r="D140" s="88" t="s">
        <v>47</v>
      </c>
      <c r="E140" s="132">
        <v>4978.1</v>
      </c>
      <c r="F140" s="171">
        <v>4978.1</v>
      </c>
      <c r="G140" s="17"/>
    </row>
    <row r="141" spans="1:7" ht="15.75">
      <c r="A141" s="57">
        <v>136</v>
      </c>
      <c r="B141" s="199">
        <v>76</v>
      </c>
      <c r="C141" s="202">
        <v>2349</v>
      </c>
      <c r="D141" s="88" t="s">
        <v>172</v>
      </c>
      <c r="E141" s="132">
        <v>7467.15</v>
      </c>
      <c r="F141" s="171">
        <v>29868.6</v>
      </c>
      <c r="G141" s="17"/>
    </row>
    <row r="142" spans="1:7" ht="15.75">
      <c r="A142" s="57">
        <v>137</v>
      </c>
      <c r="B142" s="200"/>
      <c r="C142" s="203"/>
      <c r="D142" s="88" t="s">
        <v>48</v>
      </c>
      <c r="E142" s="132">
        <v>7467.15</v>
      </c>
      <c r="F142" s="171"/>
      <c r="G142" s="17"/>
    </row>
    <row r="143" spans="1:7" ht="15.75">
      <c r="A143" s="57">
        <v>138</v>
      </c>
      <c r="B143" s="200"/>
      <c r="C143" s="203"/>
      <c r="D143" s="88" t="s">
        <v>171</v>
      </c>
      <c r="E143" s="132">
        <v>4978.1</v>
      </c>
      <c r="F143" s="171"/>
      <c r="G143" s="17"/>
    </row>
    <row r="144" spans="1:7" ht="15.75">
      <c r="A144" s="57">
        <v>139</v>
      </c>
      <c r="B144" s="200"/>
      <c r="C144" s="203"/>
      <c r="D144" s="87" t="s">
        <v>376</v>
      </c>
      <c r="E144" s="132">
        <v>4978.1</v>
      </c>
      <c r="F144" s="171"/>
      <c r="G144" s="17"/>
    </row>
    <row r="145" spans="1:7" ht="15.75">
      <c r="A145" s="57">
        <v>140</v>
      </c>
      <c r="B145" s="201"/>
      <c r="C145" s="204"/>
      <c r="D145" s="88" t="s">
        <v>406</v>
      </c>
      <c r="E145" s="132">
        <v>4978.1</v>
      </c>
      <c r="F145" s="171"/>
      <c r="G145" s="17"/>
    </row>
    <row r="146" spans="1:7" ht="15.75">
      <c r="A146" s="57">
        <v>141</v>
      </c>
      <c r="B146" s="199">
        <v>77</v>
      </c>
      <c r="C146" s="202">
        <v>2385</v>
      </c>
      <c r="D146" s="69" t="s">
        <v>49</v>
      </c>
      <c r="E146" s="132">
        <v>7467.15</v>
      </c>
      <c r="F146" s="171">
        <v>41069.33</v>
      </c>
      <c r="G146" s="17"/>
    </row>
    <row r="147" spans="1:7" ht="15.75">
      <c r="A147" s="57">
        <v>142</v>
      </c>
      <c r="B147" s="200"/>
      <c r="C147" s="203"/>
      <c r="D147" s="57" t="s">
        <v>169</v>
      </c>
      <c r="E147" s="132">
        <v>6222.63</v>
      </c>
      <c r="F147" s="171"/>
      <c r="G147" s="17"/>
    </row>
    <row r="148" spans="1:7" ht="15.75">
      <c r="A148" s="57">
        <v>143</v>
      </c>
      <c r="B148" s="200"/>
      <c r="C148" s="203"/>
      <c r="D148" s="57" t="s">
        <v>50</v>
      </c>
      <c r="E148" s="132">
        <v>4978.1</v>
      </c>
      <c r="F148" s="171"/>
      <c r="G148" s="17"/>
    </row>
    <row r="149" spans="1:7" ht="15.75">
      <c r="A149" s="57">
        <v>144</v>
      </c>
      <c r="B149" s="200"/>
      <c r="C149" s="203"/>
      <c r="D149" s="57" t="s">
        <v>51</v>
      </c>
      <c r="E149" s="132">
        <v>4978.1</v>
      </c>
      <c r="F149" s="171"/>
      <c r="G149" s="17"/>
    </row>
    <row r="150" spans="1:7" ht="15.75">
      <c r="A150" s="57">
        <v>145</v>
      </c>
      <c r="B150" s="200"/>
      <c r="C150" s="203"/>
      <c r="D150" s="57" t="s">
        <v>398</v>
      </c>
      <c r="E150" s="132">
        <v>4978.1</v>
      </c>
      <c r="F150" s="171"/>
      <c r="G150" s="17"/>
    </row>
    <row r="151" spans="1:7" ht="15.75">
      <c r="A151" s="57">
        <v>146</v>
      </c>
      <c r="B151" s="201"/>
      <c r="C151" s="204"/>
      <c r="D151" s="57" t="s">
        <v>378</v>
      </c>
      <c r="E151" s="132">
        <v>7467.15</v>
      </c>
      <c r="F151" s="171"/>
      <c r="G151" s="17"/>
    </row>
    <row r="152" spans="1:7" ht="15.75">
      <c r="A152" s="57">
        <v>147</v>
      </c>
      <c r="B152" s="184"/>
      <c r="C152" s="183"/>
      <c r="D152" s="57" t="s">
        <v>379</v>
      </c>
      <c r="E152" s="132">
        <v>4978.1</v>
      </c>
      <c r="F152" s="171"/>
      <c r="G152" s="17"/>
    </row>
    <row r="153" spans="1:7" ht="15.75">
      <c r="A153" s="57">
        <v>148</v>
      </c>
      <c r="B153" s="199">
        <v>78</v>
      </c>
      <c r="C153" s="202">
        <v>2386</v>
      </c>
      <c r="D153" s="57" t="s">
        <v>52</v>
      </c>
      <c r="E153" s="132">
        <v>4978.1</v>
      </c>
      <c r="F153" s="171">
        <v>9956.2</v>
      </c>
      <c r="G153" s="17"/>
    </row>
    <row r="154" spans="1:7" ht="15.75">
      <c r="A154" s="57">
        <v>149</v>
      </c>
      <c r="B154" s="201"/>
      <c r="C154" s="204"/>
      <c r="D154" s="57" t="s">
        <v>53</v>
      </c>
      <c r="E154" s="132">
        <v>4978.1</v>
      </c>
      <c r="F154" s="171"/>
      <c r="G154" s="17"/>
    </row>
    <row r="155" spans="1:7" ht="15.75">
      <c r="A155" s="57">
        <v>150</v>
      </c>
      <c r="B155" s="69">
        <v>79</v>
      </c>
      <c r="C155" s="133">
        <v>2387</v>
      </c>
      <c r="D155" s="57" t="s">
        <v>54</v>
      </c>
      <c r="E155" s="132">
        <v>7467.15</v>
      </c>
      <c r="F155" s="171">
        <v>7467.15</v>
      </c>
      <c r="G155" s="17"/>
    </row>
    <row r="156" spans="1:7" ht="15.75">
      <c r="A156" s="57">
        <v>151</v>
      </c>
      <c r="B156" s="199">
        <v>80</v>
      </c>
      <c r="C156" s="202">
        <v>1806</v>
      </c>
      <c r="D156" s="57" t="s">
        <v>55</v>
      </c>
      <c r="E156" s="132">
        <v>7467.15</v>
      </c>
      <c r="F156" s="171">
        <v>19912.4</v>
      </c>
      <c r="G156" s="17"/>
    </row>
    <row r="157" spans="1:7" ht="15.75">
      <c r="A157" s="57">
        <v>152</v>
      </c>
      <c r="B157" s="200"/>
      <c r="C157" s="203"/>
      <c r="D157" s="57" t="s">
        <v>56</v>
      </c>
      <c r="E157" s="132">
        <v>4978.1</v>
      </c>
      <c r="F157" s="171"/>
      <c r="G157" s="17"/>
    </row>
    <row r="158" spans="1:7" ht="15.75">
      <c r="A158" s="57">
        <v>153</v>
      </c>
      <c r="B158" s="201"/>
      <c r="C158" s="203"/>
      <c r="D158" s="57" t="s">
        <v>57</v>
      </c>
      <c r="E158" s="132">
        <v>7467.15</v>
      </c>
      <c r="F158" s="171"/>
      <c r="G158" s="17"/>
    </row>
    <row r="159" spans="1:7" ht="15.75">
      <c r="A159" s="57">
        <v>154</v>
      </c>
      <c r="B159" s="69">
        <v>81</v>
      </c>
      <c r="C159" s="133">
        <v>2389</v>
      </c>
      <c r="D159" s="69" t="s">
        <v>58</v>
      </c>
      <c r="E159" s="132">
        <v>7467.15</v>
      </c>
      <c r="F159" s="171">
        <v>7467.15</v>
      </c>
      <c r="G159" s="17"/>
    </row>
    <row r="160" spans="1:7" ht="15.75">
      <c r="A160" s="57">
        <v>155</v>
      </c>
      <c r="B160" s="69">
        <v>82</v>
      </c>
      <c r="C160" s="133">
        <v>2390</v>
      </c>
      <c r="D160" s="69" t="s">
        <v>59</v>
      </c>
      <c r="E160" s="132">
        <v>7467.15</v>
      </c>
      <c r="F160" s="171">
        <v>7467.15</v>
      </c>
      <c r="G160" s="17"/>
    </row>
    <row r="161" spans="1:7" ht="15.75">
      <c r="A161" s="57">
        <v>156</v>
      </c>
      <c r="B161" s="69">
        <v>83</v>
      </c>
      <c r="C161" s="202">
        <v>2478</v>
      </c>
      <c r="D161" s="69" t="s">
        <v>218</v>
      </c>
      <c r="E161" s="132">
        <v>6222.63</v>
      </c>
      <c r="F161" s="171">
        <v>16178.83</v>
      </c>
      <c r="G161" s="17"/>
    </row>
    <row r="162" spans="1:7" ht="15.75">
      <c r="A162" s="57">
        <v>157</v>
      </c>
      <c r="B162" s="69"/>
      <c r="C162" s="204"/>
      <c r="D162" s="69" t="s">
        <v>219</v>
      </c>
      <c r="E162" s="132">
        <v>4978.1</v>
      </c>
      <c r="F162" s="171"/>
      <c r="G162" s="17"/>
    </row>
    <row r="163" spans="1:7" ht="15.75">
      <c r="A163" s="57">
        <v>158</v>
      </c>
      <c r="B163" s="185"/>
      <c r="C163" s="182"/>
      <c r="D163" s="69" t="s">
        <v>380</v>
      </c>
      <c r="E163" s="132">
        <v>4978.1</v>
      </c>
      <c r="F163" s="171"/>
      <c r="G163" s="17"/>
    </row>
    <row r="164" spans="1:7" ht="15.75">
      <c r="A164" s="57">
        <v>159</v>
      </c>
      <c r="B164" s="69">
        <v>84</v>
      </c>
      <c r="C164" s="133">
        <v>2482</v>
      </c>
      <c r="D164" s="69" t="s">
        <v>220</v>
      </c>
      <c r="E164" s="132">
        <v>4978.1</v>
      </c>
      <c r="F164" s="171">
        <v>4978.1</v>
      </c>
      <c r="G164" s="17"/>
    </row>
    <row r="165" spans="1:7" ht="15.75">
      <c r="A165" s="57">
        <v>160</v>
      </c>
      <c r="B165" s="69">
        <v>85</v>
      </c>
      <c r="C165" s="133">
        <v>2473</v>
      </c>
      <c r="D165" s="69" t="s">
        <v>221</v>
      </c>
      <c r="E165" s="132">
        <v>7467.15</v>
      </c>
      <c r="F165" s="171">
        <v>7467.15</v>
      </c>
      <c r="G165" s="17"/>
    </row>
    <row r="166" spans="1:7" ht="15.75">
      <c r="A166" s="57">
        <v>161</v>
      </c>
      <c r="B166" s="69">
        <v>86</v>
      </c>
      <c r="C166" s="133">
        <v>2474</v>
      </c>
      <c r="D166" s="69" t="s">
        <v>408</v>
      </c>
      <c r="E166" s="132">
        <v>7467.15</v>
      </c>
      <c r="F166" s="171">
        <v>7467.15</v>
      </c>
      <c r="G166" s="17"/>
    </row>
    <row r="167" spans="1:7" ht="15.75">
      <c r="A167" s="57">
        <v>162</v>
      </c>
      <c r="B167" s="199">
        <v>87</v>
      </c>
      <c r="C167" s="202">
        <v>2484</v>
      </c>
      <c r="D167" s="72" t="s">
        <v>136</v>
      </c>
      <c r="E167" s="132">
        <v>7467.15</v>
      </c>
      <c r="F167" s="171">
        <v>12445.25</v>
      </c>
      <c r="G167" s="17"/>
    </row>
    <row r="168" spans="1:7" ht="15.75">
      <c r="A168" s="57">
        <v>163</v>
      </c>
      <c r="B168" s="201"/>
      <c r="C168" s="204"/>
      <c r="D168" s="69" t="s">
        <v>223</v>
      </c>
      <c r="E168" s="132">
        <v>4978.1</v>
      </c>
      <c r="F168" s="171"/>
      <c r="G168" s="17"/>
    </row>
    <row r="169" spans="1:7" ht="15.75">
      <c r="A169" s="57">
        <v>164</v>
      </c>
      <c r="B169" s="69">
        <v>88</v>
      </c>
      <c r="C169" s="133">
        <v>2477</v>
      </c>
      <c r="D169" s="69" t="s">
        <v>129</v>
      </c>
      <c r="E169" s="132">
        <v>9333.94</v>
      </c>
      <c r="F169" s="171">
        <v>9333.94</v>
      </c>
      <c r="G169" s="17"/>
    </row>
    <row r="170" spans="1:7" ht="15.75">
      <c r="A170" s="57">
        <v>165</v>
      </c>
      <c r="B170" s="69">
        <v>89</v>
      </c>
      <c r="C170" s="133">
        <v>2481</v>
      </c>
      <c r="D170" s="69" t="s">
        <v>60</v>
      </c>
      <c r="E170" s="132">
        <v>7467.15</v>
      </c>
      <c r="F170" s="171">
        <v>7467.15</v>
      </c>
      <c r="G170" s="17"/>
    </row>
    <row r="171" spans="1:7" ht="15.75">
      <c r="A171" s="57">
        <v>166</v>
      </c>
      <c r="B171" s="199">
        <v>90</v>
      </c>
      <c r="C171" s="202">
        <v>2471</v>
      </c>
      <c r="D171" s="69" t="s">
        <v>61</v>
      </c>
      <c r="E171" s="132">
        <v>4978.1</v>
      </c>
      <c r="F171" s="171">
        <v>9956.2</v>
      </c>
      <c r="G171" s="17"/>
    </row>
    <row r="172" spans="1:7" ht="15.75">
      <c r="A172" s="57">
        <v>167</v>
      </c>
      <c r="B172" s="200"/>
      <c r="C172" s="203"/>
      <c r="D172" s="69" t="s">
        <v>401</v>
      </c>
      <c r="E172" s="132">
        <v>4978.1</v>
      </c>
      <c r="F172" s="171"/>
      <c r="G172" s="17"/>
    </row>
    <row r="173" spans="1:7" ht="15.75">
      <c r="A173" s="57">
        <v>168</v>
      </c>
      <c r="B173" s="69">
        <v>91</v>
      </c>
      <c r="C173" s="133">
        <v>2483</v>
      </c>
      <c r="D173" s="69" t="s">
        <v>363</v>
      </c>
      <c r="E173" s="132">
        <v>6222.63</v>
      </c>
      <c r="F173" s="171">
        <v>6222.63</v>
      </c>
      <c r="G173" s="17"/>
    </row>
    <row r="174" spans="1:9" ht="15.75">
      <c r="A174" s="57">
        <v>169</v>
      </c>
      <c r="B174" s="69">
        <v>92</v>
      </c>
      <c r="C174" s="133">
        <v>2468</v>
      </c>
      <c r="D174" s="69" t="s">
        <v>63</v>
      </c>
      <c r="E174" s="132">
        <v>7467.15</v>
      </c>
      <c r="F174" s="171">
        <v>7467.15</v>
      </c>
      <c r="G174" s="17"/>
      <c r="H174" s="5"/>
      <c r="I174" s="5"/>
    </row>
    <row r="175" spans="1:10" ht="15.75">
      <c r="A175" s="57">
        <v>170</v>
      </c>
      <c r="B175" s="199">
        <v>93</v>
      </c>
      <c r="C175" s="214">
        <v>2476</v>
      </c>
      <c r="D175" s="69" t="s">
        <v>64</v>
      </c>
      <c r="E175" s="132">
        <v>4978.1</v>
      </c>
      <c r="F175" s="171">
        <v>14934.3</v>
      </c>
      <c r="G175" s="17"/>
      <c r="H175" s="5"/>
      <c r="I175" s="5"/>
      <c r="J175" s="5"/>
    </row>
    <row r="176" spans="1:10" ht="15.75">
      <c r="A176" s="57">
        <v>171</v>
      </c>
      <c r="B176" s="200"/>
      <c r="C176" s="232"/>
      <c r="D176" s="69" t="s">
        <v>65</v>
      </c>
      <c r="E176" s="132">
        <v>4978.1</v>
      </c>
      <c r="F176" s="171"/>
      <c r="G176" s="17"/>
      <c r="H176" s="5"/>
      <c r="I176" s="5"/>
      <c r="J176" s="5"/>
    </row>
    <row r="177" spans="1:10" ht="15.75">
      <c r="A177" s="57">
        <v>172</v>
      </c>
      <c r="B177" s="201"/>
      <c r="C177" s="215"/>
      <c r="D177" s="69" t="s">
        <v>66</v>
      </c>
      <c r="E177" s="132">
        <v>4978.1</v>
      </c>
      <c r="F177" s="171"/>
      <c r="G177" s="17"/>
      <c r="H177" s="5"/>
      <c r="I177" s="5"/>
      <c r="J177" s="5"/>
    </row>
    <row r="178" spans="1:10" ht="30" customHeight="1">
      <c r="A178" s="57">
        <v>173</v>
      </c>
      <c r="B178" s="69">
        <v>94</v>
      </c>
      <c r="C178" s="133">
        <v>2469</v>
      </c>
      <c r="D178" s="86" t="s">
        <v>67</v>
      </c>
      <c r="E178" s="132">
        <v>4978.64</v>
      </c>
      <c r="F178" s="171">
        <v>4978.64</v>
      </c>
      <c r="G178" s="17"/>
      <c r="H178" s="5"/>
      <c r="I178" s="5"/>
      <c r="J178" s="5"/>
    </row>
    <row r="179" spans="1:7" s="5" customFormat="1" ht="15.75">
      <c r="A179" s="57">
        <v>174</v>
      </c>
      <c r="B179" s="70">
        <v>95</v>
      </c>
      <c r="C179" s="182">
        <v>2568</v>
      </c>
      <c r="D179" s="69" t="s">
        <v>68</v>
      </c>
      <c r="E179" s="132">
        <v>4978.1</v>
      </c>
      <c r="F179" s="171">
        <v>4978.1</v>
      </c>
      <c r="G179" s="17"/>
    </row>
    <row r="180" spans="1:7" s="5" customFormat="1" ht="15.75">
      <c r="A180" s="57">
        <v>175</v>
      </c>
      <c r="B180" s="225">
        <v>96</v>
      </c>
      <c r="C180" s="202">
        <v>2594</v>
      </c>
      <c r="D180" s="69" t="s">
        <v>69</v>
      </c>
      <c r="E180" s="132">
        <v>7467.15</v>
      </c>
      <c r="F180" s="171">
        <v>33602.18</v>
      </c>
      <c r="G180" s="17"/>
    </row>
    <row r="181" spans="1:7" s="5" customFormat="1" ht="15.75">
      <c r="A181" s="57">
        <v>176</v>
      </c>
      <c r="B181" s="226"/>
      <c r="C181" s="203"/>
      <c r="D181" s="69" t="s">
        <v>70</v>
      </c>
      <c r="E181" s="132">
        <v>9333.94</v>
      </c>
      <c r="F181" s="171"/>
      <c r="G181" s="17"/>
    </row>
    <row r="182" spans="1:7" s="5" customFormat="1" ht="15.75">
      <c r="A182" s="57">
        <v>177</v>
      </c>
      <c r="B182" s="226"/>
      <c r="C182" s="203"/>
      <c r="D182" s="69" t="s">
        <v>160</v>
      </c>
      <c r="E182" s="132">
        <v>9333.94</v>
      </c>
      <c r="F182" s="171"/>
      <c r="G182" s="17"/>
    </row>
    <row r="183" spans="1:7" s="5" customFormat="1" ht="15.75">
      <c r="A183" s="57">
        <v>178</v>
      </c>
      <c r="B183" s="227"/>
      <c r="C183" s="204"/>
      <c r="D183" s="69" t="s">
        <v>364</v>
      </c>
      <c r="E183" s="132">
        <v>7467.15</v>
      </c>
      <c r="F183" s="171"/>
      <c r="G183" s="17"/>
    </row>
    <row r="184" spans="1:7" s="5" customFormat="1" ht="15.75">
      <c r="A184" s="57">
        <v>179</v>
      </c>
      <c r="B184" s="225">
        <v>97</v>
      </c>
      <c r="C184" s="202">
        <v>2595</v>
      </c>
      <c r="D184" s="69" t="s">
        <v>71</v>
      </c>
      <c r="E184" s="132">
        <v>4978.1</v>
      </c>
      <c r="F184" s="171">
        <v>16178.83</v>
      </c>
      <c r="G184" s="17"/>
    </row>
    <row r="185" spans="1:7" s="5" customFormat="1" ht="15.75">
      <c r="A185" s="57">
        <v>180</v>
      </c>
      <c r="B185" s="226"/>
      <c r="C185" s="203"/>
      <c r="D185" s="69" t="s">
        <v>72</v>
      </c>
      <c r="E185" s="132">
        <v>6222.63</v>
      </c>
      <c r="F185" s="171"/>
      <c r="G185" s="17"/>
    </row>
    <row r="186" spans="1:7" s="5" customFormat="1" ht="15.75">
      <c r="A186" s="57">
        <v>181</v>
      </c>
      <c r="B186" s="227"/>
      <c r="C186" s="204"/>
      <c r="D186" s="69" t="s">
        <v>73</v>
      </c>
      <c r="E186" s="132">
        <v>4978.1</v>
      </c>
      <c r="F186" s="171"/>
      <c r="G186" s="17"/>
    </row>
    <row r="187" spans="1:7" s="5" customFormat="1" ht="15.75" customHeight="1">
      <c r="A187" s="57">
        <v>182</v>
      </c>
      <c r="B187" s="225">
        <v>98</v>
      </c>
      <c r="C187" s="199">
        <v>2603</v>
      </c>
      <c r="D187" s="69" t="s">
        <v>131</v>
      </c>
      <c r="E187" s="132">
        <v>7467.15</v>
      </c>
      <c r="F187" s="171">
        <v>31735.39</v>
      </c>
      <c r="G187" s="17"/>
    </row>
    <row r="188" spans="1:7" s="5" customFormat="1" ht="15.75">
      <c r="A188" s="57">
        <v>183</v>
      </c>
      <c r="B188" s="226"/>
      <c r="C188" s="200"/>
      <c r="D188" s="69" t="s">
        <v>381</v>
      </c>
      <c r="E188" s="132">
        <v>7467.15</v>
      </c>
      <c r="F188" s="171"/>
      <c r="G188" s="17"/>
    </row>
    <row r="189" spans="1:7" s="5" customFormat="1" ht="15.75">
      <c r="A189" s="57">
        <v>184</v>
      </c>
      <c r="B189" s="226"/>
      <c r="C189" s="200"/>
      <c r="D189" s="69" t="s">
        <v>74</v>
      </c>
      <c r="E189" s="132">
        <v>7467.15</v>
      </c>
      <c r="F189" s="171"/>
      <c r="G189" s="17"/>
    </row>
    <row r="190" spans="1:7" s="5" customFormat="1" ht="15.75">
      <c r="A190" s="57">
        <v>185</v>
      </c>
      <c r="B190" s="227"/>
      <c r="C190" s="201"/>
      <c r="D190" s="69" t="s">
        <v>365</v>
      </c>
      <c r="E190" s="132">
        <v>9333.94</v>
      </c>
      <c r="F190" s="171"/>
      <c r="G190" s="17"/>
    </row>
    <row r="191" spans="1:7" s="5" customFormat="1" ht="15.75">
      <c r="A191" s="57">
        <v>186</v>
      </c>
      <c r="B191" s="70">
        <v>99</v>
      </c>
      <c r="C191" s="182">
        <v>2596</v>
      </c>
      <c r="D191" s="69" t="s">
        <v>75</v>
      </c>
      <c r="E191" s="132">
        <v>7467.15</v>
      </c>
      <c r="F191" s="171">
        <v>7467.15</v>
      </c>
      <c r="G191" s="17"/>
    </row>
    <row r="192" spans="1:7" s="5" customFormat="1" ht="15.75">
      <c r="A192" s="57">
        <v>187</v>
      </c>
      <c r="B192" s="225">
        <v>100</v>
      </c>
      <c r="C192" s="202">
        <v>2597</v>
      </c>
      <c r="D192" s="69" t="s">
        <v>76</v>
      </c>
      <c r="E192" s="132">
        <v>6222.63</v>
      </c>
      <c r="F192" s="171">
        <v>27379.56</v>
      </c>
      <c r="G192" s="17"/>
    </row>
    <row r="193" spans="1:7" s="5" customFormat="1" ht="15.75">
      <c r="A193" s="57">
        <v>188</v>
      </c>
      <c r="B193" s="226"/>
      <c r="C193" s="203"/>
      <c r="D193" s="69" t="s">
        <v>161</v>
      </c>
      <c r="E193" s="132">
        <v>6222.63</v>
      </c>
      <c r="F193" s="171"/>
      <c r="G193" s="17"/>
    </row>
    <row r="194" spans="1:7" s="5" customFormat="1" ht="15.75">
      <c r="A194" s="57">
        <v>189</v>
      </c>
      <c r="B194" s="226"/>
      <c r="C194" s="203"/>
      <c r="D194" s="69" t="s">
        <v>132</v>
      </c>
      <c r="E194" s="132">
        <v>4978.1</v>
      </c>
      <c r="F194" s="171"/>
      <c r="G194" s="17"/>
    </row>
    <row r="195" spans="1:7" s="5" customFormat="1" ht="15.75">
      <c r="A195" s="57">
        <v>190</v>
      </c>
      <c r="B195" s="226"/>
      <c r="C195" s="203"/>
      <c r="D195" s="69" t="s">
        <v>77</v>
      </c>
      <c r="E195" s="132">
        <v>4978.1</v>
      </c>
      <c r="F195" s="171"/>
      <c r="G195" s="17"/>
    </row>
    <row r="196" spans="1:7" s="5" customFormat="1" ht="15.75">
      <c r="A196" s="57">
        <v>191</v>
      </c>
      <c r="B196" s="227"/>
      <c r="C196" s="204"/>
      <c r="D196" s="69" t="s">
        <v>78</v>
      </c>
      <c r="E196" s="132">
        <v>4978.1</v>
      </c>
      <c r="F196" s="171"/>
      <c r="G196" s="17"/>
    </row>
    <row r="197" spans="1:7" s="5" customFormat="1" ht="15.75">
      <c r="A197" s="57">
        <v>192</v>
      </c>
      <c r="B197" s="176">
        <v>101</v>
      </c>
      <c r="C197" s="181">
        <v>2599</v>
      </c>
      <c r="D197" s="69" t="s">
        <v>79</v>
      </c>
      <c r="E197" s="132">
        <v>4978.1</v>
      </c>
      <c r="F197" s="171">
        <v>4978.1</v>
      </c>
      <c r="G197" s="17"/>
    </row>
    <row r="198" spans="1:7" s="75" customFormat="1" ht="15.75">
      <c r="A198" s="57">
        <v>193</v>
      </c>
      <c r="B198" s="70">
        <v>102</v>
      </c>
      <c r="C198" s="182">
        <v>2600</v>
      </c>
      <c r="D198" s="69" t="s">
        <v>147</v>
      </c>
      <c r="E198" s="132">
        <v>7467.15</v>
      </c>
      <c r="F198" s="171">
        <v>7467.15</v>
      </c>
      <c r="G198" s="74"/>
    </row>
    <row r="199" spans="1:7" s="5" customFormat="1" ht="15.75">
      <c r="A199" s="57">
        <v>194</v>
      </c>
      <c r="B199" s="176">
        <v>103</v>
      </c>
      <c r="C199" s="182">
        <v>2601</v>
      </c>
      <c r="D199" s="69" t="s">
        <v>80</v>
      </c>
      <c r="E199" s="132">
        <v>4978.1</v>
      </c>
      <c r="F199" s="171">
        <v>4978.1</v>
      </c>
      <c r="G199" s="17"/>
    </row>
    <row r="200" spans="1:7" s="5" customFormat="1" ht="15.75">
      <c r="A200" s="57">
        <v>195</v>
      </c>
      <c r="B200" s="225">
        <v>104</v>
      </c>
      <c r="C200" s="202">
        <v>2602</v>
      </c>
      <c r="D200" s="69" t="s">
        <v>81</v>
      </c>
      <c r="E200" s="132">
        <v>7467.15</v>
      </c>
      <c r="F200" s="171">
        <v>31735.39</v>
      </c>
      <c r="G200" s="17"/>
    </row>
    <row r="201" spans="1:7" s="5" customFormat="1" ht="15.75">
      <c r="A201" s="57">
        <v>196</v>
      </c>
      <c r="B201" s="226"/>
      <c r="C201" s="203"/>
      <c r="D201" s="69" t="s">
        <v>409</v>
      </c>
      <c r="E201" s="132">
        <v>9333.94</v>
      </c>
      <c r="F201" s="171"/>
      <c r="G201" s="17"/>
    </row>
    <row r="202" spans="1:7" s="5" customFormat="1" ht="15.75">
      <c r="A202" s="57">
        <v>197</v>
      </c>
      <c r="B202" s="227"/>
      <c r="C202" s="204"/>
      <c r="D202" s="72" t="s">
        <v>133</v>
      </c>
      <c r="E202" s="132">
        <v>7467.15</v>
      </c>
      <c r="F202" s="171"/>
      <c r="G202" s="17"/>
    </row>
    <row r="203" spans="1:7" s="5" customFormat="1" ht="15.75">
      <c r="A203" s="57">
        <v>198</v>
      </c>
      <c r="B203" s="177"/>
      <c r="C203" s="182"/>
      <c r="D203" s="72" t="s">
        <v>366</v>
      </c>
      <c r="E203" s="132">
        <v>7467.15</v>
      </c>
      <c r="F203" s="171"/>
      <c r="G203" s="17"/>
    </row>
    <row r="204" spans="1:7" s="5" customFormat="1" ht="15.75">
      <c r="A204" s="57">
        <v>199</v>
      </c>
      <c r="B204" s="71">
        <v>105</v>
      </c>
      <c r="C204" s="133">
        <v>2611</v>
      </c>
      <c r="D204" s="69" t="s">
        <v>82</v>
      </c>
      <c r="E204" s="132">
        <v>6222.63</v>
      </c>
      <c r="F204" s="171">
        <v>6222.63</v>
      </c>
      <c r="G204" s="17"/>
    </row>
    <row r="205" spans="1:7" s="5" customFormat="1" ht="15.75">
      <c r="A205" s="57">
        <v>200</v>
      </c>
      <c r="B205" s="199">
        <v>106</v>
      </c>
      <c r="C205" s="202">
        <v>2631</v>
      </c>
      <c r="D205" s="69" t="s">
        <v>367</v>
      </c>
      <c r="E205" s="132">
        <v>6222.63</v>
      </c>
      <c r="F205" s="171">
        <v>16178.83</v>
      </c>
      <c r="G205" s="17"/>
    </row>
    <row r="206" spans="1:7" s="5" customFormat="1" ht="15.75">
      <c r="A206" s="57">
        <v>201</v>
      </c>
      <c r="B206" s="201"/>
      <c r="C206" s="204"/>
      <c r="D206" s="69" t="s">
        <v>316</v>
      </c>
      <c r="E206" s="132">
        <v>4978.1</v>
      </c>
      <c r="F206" s="171"/>
      <c r="G206" s="17"/>
    </row>
    <row r="207" spans="1:7" s="5" customFormat="1" ht="15.75">
      <c r="A207" s="57">
        <v>202</v>
      </c>
      <c r="B207" s="185"/>
      <c r="C207" s="182"/>
      <c r="D207" s="69" t="s">
        <v>382</v>
      </c>
      <c r="E207" s="132">
        <v>4978.1</v>
      </c>
      <c r="F207" s="171"/>
      <c r="G207" s="17"/>
    </row>
    <row r="208" spans="1:7" s="5" customFormat="1" ht="15.75">
      <c r="A208" s="57">
        <v>203</v>
      </c>
      <c r="B208" s="173">
        <v>107</v>
      </c>
      <c r="C208" s="179">
        <v>2698</v>
      </c>
      <c r="D208" s="57" t="s">
        <v>83</v>
      </c>
      <c r="E208" s="132">
        <v>4978.1</v>
      </c>
      <c r="F208" s="171">
        <v>4978.1</v>
      </c>
      <c r="G208" s="17"/>
    </row>
    <row r="209" spans="1:7" s="5" customFormat="1" ht="15.75">
      <c r="A209" s="57">
        <v>204</v>
      </c>
      <c r="B209" s="214">
        <v>108</v>
      </c>
      <c r="C209" s="233">
        <v>2701</v>
      </c>
      <c r="D209" s="57" t="s">
        <v>85</v>
      </c>
      <c r="E209" s="132">
        <v>4978.1</v>
      </c>
      <c r="F209" s="171">
        <v>19912.4</v>
      </c>
      <c r="G209" s="17"/>
    </row>
    <row r="210" spans="1:7" s="5" customFormat="1" ht="15.75">
      <c r="A210" s="57">
        <v>205</v>
      </c>
      <c r="B210" s="232"/>
      <c r="C210" s="234"/>
      <c r="D210" s="69" t="s">
        <v>162</v>
      </c>
      <c r="E210" s="132">
        <v>4978.1</v>
      </c>
      <c r="F210" s="171"/>
      <c r="G210" s="17"/>
    </row>
    <row r="211" spans="1:7" s="5" customFormat="1" ht="15.75">
      <c r="A211" s="57">
        <v>206</v>
      </c>
      <c r="B211" s="232"/>
      <c r="C211" s="234"/>
      <c r="D211" s="69" t="s">
        <v>86</v>
      </c>
      <c r="E211" s="132">
        <v>4978.1</v>
      </c>
      <c r="F211" s="171"/>
      <c r="G211" s="17"/>
    </row>
    <row r="212" spans="1:7" s="5" customFormat="1" ht="15.75">
      <c r="A212" s="57">
        <v>207</v>
      </c>
      <c r="B212" s="215"/>
      <c r="C212" s="235"/>
      <c r="D212" s="69" t="s">
        <v>87</v>
      </c>
      <c r="E212" s="132">
        <v>4978.1</v>
      </c>
      <c r="F212" s="171"/>
      <c r="G212" s="17"/>
    </row>
    <row r="213" spans="1:7" s="5" customFormat="1" ht="15.75">
      <c r="A213" s="57">
        <v>208</v>
      </c>
      <c r="B213" s="173">
        <v>109</v>
      </c>
      <c r="C213" s="179">
        <v>2702</v>
      </c>
      <c r="D213" s="57" t="s">
        <v>88</v>
      </c>
      <c r="E213" s="132">
        <v>9333.94</v>
      </c>
      <c r="F213" s="171">
        <v>9333.94</v>
      </c>
      <c r="G213" s="17"/>
    </row>
    <row r="214" spans="1:7" s="5" customFormat="1" ht="15.75">
      <c r="A214" s="57">
        <v>209</v>
      </c>
      <c r="B214" s="214">
        <v>110</v>
      </c>
      <c r="C214" s="233">
        <v>2703</v>
      </c>
      <c r="D214" s="57" t="s">
        <v>89</v>
      </c>
      <c r="E214" s="132">
        <v>7467.15</v>
      </c>
      <c r="F214" s="171">
        <v>14934.3</v>
      </c>
      <c r="G214" s="17"/>
    </row>
    <row r="215" spans="1:7" s="5" customFormat="1" ht="15.75">
      <c r="A215" s="57">
        <v>210</v>
      </c>
      <c r="B215" s="215"/>
      <c r="C215" s="235"/>
      <c r="D215" s="69" t="s">
        <v>90</v>
      </c>
      <c r="E215" s="132">
        <v>7467.15</v>
      </c>
      <c r="F215" s="171"/>
      <c r="G215" s="17"/>
    </row>
    <row r="216" spans="1:7" s="5" customFormat="1" ht="15.75">
      <c r="A216" s="57">
        <v>211</v>
      </c>
      <c r="B216" s="173">
        <v>111</v>
      </c>
      <c r="C216" s="179">
        <v>2704</v>
      </c>
      <c r="D216" s="57" t="s">
        <v>91</v>
      </c>
      <c r="E216" s="132">
        <v>4978.1</v>
      </c>
      <c r="F216" s="171">
        <v>4978.1</v>
      </c>
      <c r="G216" s="17"/>
    </row>
    <row r="217" spans="1:7" s="5" customFormat="1" ht="15.75">
      <c r="A217" s="57">
        <v>212</v>
      </c>
      <c r="B217" s="173">
        <v>112</v>
      </c>
      <c r="C217" s="179">
        <v>2705</v>
      </c>
      <c r="D217" s="57" t="s">
        <v>92</v>
      </c>
      <c r="E217" s="132">
        <v>4978.1</v>
      </c>
      <c r="F217" s="171">
        <v>4978.1</v>
      </c>
      <c r="G217" s="17"/>
    </row>
    <row r="218" spans="1:7" s="5" customFormat="1" ht="15.75">
      <c r="A218" s="57">
        <v>213</v>
      </c>
      <c r="B218" s="173">
        <v>113</v>
      </c>
      <c r="C218" s="179">
        <v>2706</v>
      </c>
      <c r="D218" s="57" t="s">
        <v>93</v>
      </c>
      <c r="E218" s="132">
        <v>4978.1</v>
      </c>
      <c r="F218" s="171">
        <v>4978.1</v>
      </c>
      <c r="G218" s="17"/>
    </row>
    <row r="219" spans="1:7" s="5" customFormat="1" ht="15.75">
      <c r="A219" s="57">
        <v>214</v>
      </c>
      <c r="B219" s="225">
        <v>114</v>
      </c>
      <c r="C219" s="233">
        <v>2707</v>
      </c>
      <c r="D219" s="57" t="s">
        <v>94</v>
      </c>
      <c r="E219" s="132">
        <v>7467.15</v>
      </c>
      <c r="F219" s="171">
        <v>14934.3</v>
      </c>
      <c r="G219" s="17"/>
    </row>
    <row r="220" spans="1:7" s="5" customFormat="1" ht="15.75">
      <c r="A220" s="57">
        <v>215</v>
      </c>
      <c r="B220" s="227"/>
      <c r="C220" s="235"/>
      <c r="D220" s="57" t="s">
        <v>368</v>
      </c>
      <c r="E220" s="132">
        <v>7467.15</v>
      </c>
      <c r="F220" s="171"/>
      <c r="G220" s="17"/>
    </row>
    <row r="221" spans="1:7" s="5" customFormat="1" ht="15.75">
      <c r="A221" s="57">
        <v>216</v>
      </c>
      <c r="B221" s="236">
        <v>115</v>
      </c>
      <c r="C221" s="237">
        <v>2708</v>
      </c>
      <c r="D221" s="69" t="s">
        <v>369</v>
      </c>
      <c r="E221" s="132">
        <v>4978.1</v>
      </c>
      <c r="F221" s="171">
        <v>19912.4</v>
      </c>
      <c r="G221" s="17"/>
    </row>
    <row r="222" spans="1:7" s="5" customFormat="1" ht="15.75">
      <c r="A222" s="57">
        <v>217</v>
      </c>
      <c r="B222" s="236"/>
      <c r="C222" s="237"/>
      <c r="D222" s="69" t="s">
        <v>243</v>
      </c>
      <c r="E222" s="132">
        <v>4978.1</v>
      </c>
      <c r="F222" s="171"/>
      <c r="G222" s="17"/>
    </row>
    <row r="223" spans="1:7" s="5" customFormat="1" ht="15.75">
      <c r="A223" s="57">
        <v>218</v>
      </c>
      <c r="B223" s="236"/>
      <c r="C223" s="237"/>
      <c r="D223" s="69" t="s">
        <v>244</v>
      </c>
      <c r="E223" s="132">
        <v>4978.1</v>
      </c>
      <c r="F223" s="171"/>
      <c r="G223" s="17"/>
    </row>
    <row r="224" spans="1:7" s="5" customFormat="1" ht="15.75">
      <c r="A224" s="57">
        <v>219</v>
      </c>
      <c r="B224" s="177"/>
      <c r="C224" s="179"/>
      <c r="D224" s="69" t="s">
        <v>370</v>
      </c>
      <c r="E224" s="132">
        <v>4978.1</v>
      </c>
      <c r="F224" s="171"/>
      <c r="G224" s="17"/>
    </row>
    <row r="225" spans="1:7" s="5" customFormat="1" ht="20.25" customHeight="1">
      <c r="A225" s="57">
        <v>220</v>
      </c>
      <c r="B225" s="173">
        <v>116</v>
      </c>
      <c r="C225" s="179">
        <v>2709</v>
      </c>
      <c r="D225" s="57" t="s">
        <v>95</v>
      </c>
      <c r="E225" s="132">
        <v>6222.63</v>
      </c>
      <c r="F225" s="171">
        <v>6222.63</v>
      </c>
      <c r="G225" s="17"/>
    </row>
    <row r="226" spans="1:7" s="5" customFormat="1" ht="15.75">
      <c r="A226" s="57">
        <v>221</v>
      </c>
      <c r="B226" s="214">
        <v>117</v>
      </c>
      <c r="C226" s="233">
        <v>2711</v>
      </c>
      <c r="D226" s="57" t="s">
        <v>96</v>
      </c>
      <c r="E226" s="132">
        <v>6222.63</v>
      </c>
      <c r="F226" s="171">
        <v>11200.73</v>
      </c>
      <c r="G226" s="17"/>
    </row>
    <row r="227" spans="1:7" s="5" customFormat="1" ht="15.75">
      <c r="A227" s="57">
        <v>222</v>
      </c>
      <c r="B227" s="215"/>
      <c r="C227" s="235"/>
      <c r="D227" s="69" t="s">
        <v>97</v>
      </c>
      <c r="E227" s="132">
        <v>4978.1</v>
      </c>
      <c r="F227" s="171"/>
      <c r="G227" s="17"/>
    </row>
    <row r="228" spans="1:7" s="5" customFormat="1" ht="15.75">
      <c r="A228" s="57">
        <v>223</v>
      </c>
      <c r="B228" s="214">
        <v>118</v>
      </c>
      <c r="C228" s="233">
        <v>2712</v>
      </c>
      <c r="D228" s="57" t="s">
        <v>371</v>
      </c>
      <c r="E228" s="132">
        <v>6222.63</v>
      </c>
      <c r="F228" s="171">
        <v>19912.41</v>
      </c>
      <c r="G228" s="17"/>
    </row>
    <row r="229" spans="1:7" s="5" customFormat="1" ht="15.75">
      <c r="A229" s="57">
        <v>224</v>
      </c>
      <c r="B229" s="215"/>
      <c r="C229" s="235"/>
      <c r="D229" s="69" t="s">
        <v>372</v>
      </c>
      <c r="E229" s="132">
        <v>6222.63</v>
      </c>
      <c r="F229" s="171"/>
      <c r="G229" s="17"/>
    </row>
    <row r="230" spans="1:7" s="5" customFormat="1" ht="15.75">
      <c r="A230" s="57">
        <v>225</v>
      </c>
      <c r="B230" s="175"/>
      <c r="C230" s="180"/>
      <c r="D230" s="69" t="s">
        <v>383</v>
      </c>
      <c r="E230" s="132">
        <v>7467.15</v>
      </c>
      <c r="F230" s="171"/>
      <c r="G230" s="17"/>
    </row>
    <row r="231" spans="1:7" s="5" customFormat="1" ht="15.75">
      <c r="A231" s="57">
        <v>226</v>
      </c>
      <c r="B231" s="214">
        <v>119</v>
      </c>
      <c r="C231" s="233">
        <v>2714</v>
      </c>
      <c r="D231" s="57" t="s">
        <v>98</v>
      </c>
      <c r="E231" s="132">
        <v>7467.15</v>
      </c>
      <c r="F231" s="171">
        <v>44802.9</v>
      </c>
      <c r="G231" s="17"/>
    </row>
    <row r="232" spans="1:9" s="5" customFormat="1" ht="15.75">
      <c r="A232" s="57">
        <v>227</v>
      </c>
      <c r="B232" s="232"/>
      <c r="C232" s="234"/>
      <c r="D232" s="69" t="s">
        <v>99</v>
      </c>
      <c r="E232" s="132">
        <v>7467.15</v>
      </c>
      <c r="F232" s="171"/>
      <c r="G232" s="17"/>
      <c r="H232"/>
      <c r="I232"/>
    </row>
    <row r="233" spans="1:10" s="5" customFormat="1" ht="15.75">
      <c r="A233" s="57">
        <v>228</v>
      </c>
      <c r="B233" s="232"/>
      <c r="C233" s="234"/>
      <c r="D233" s="69" t="s">
        <v>100</v>
      </c>
      <c r="E233" s="132">
        <v>7467.15</v>
      </c>
      <c r="F233" s="171"/>
      <c r="G233" s="17"/>
      <c r="H233"/>
      <c r="I233"/>
      <c r="J233"/>
    </row>
    <row r="234" spans="1:10" s="5" customFormat="1" ht="15.75">
      <c r="A234" s="57">
        <v>229</v>
      </c>
      <c r="B234" s="232"/>
      <c r="C234" s="234"/>
      <c r="D234" s="69" t="s">
        <v>101</v>
      </c>
      <c r="E234" s="132">
        <v>7467.15</v>
      </c>
      <c r="F234" s="171"/>
      <c r="G234" s="17"/>
      <c r="H234"/>
      <c r="I234"/>
      <c r="J234"/>
    </row>
    <row r="235" spans="1:10" s="5" customFormat="1" ht="15.75" customHeight="1">
      <c r="A235" s="57">
        <v>230</v>
      </c>
      <c r="B235" s="232"/>
      <c r="C235" s="234"/>
      <c r="D235" s="69" t="s">
        <v>102</v>
      </c>
      <c r="E235" s="132">
        <v>7467.15</v>
      </c>
      <c r="F235" s="171"/>
      <c r="G235" s="17"/>
      <c r="H235"/>
      <c r="I235"/>
      <c r="J235"/>
    </row>
    <row r="236" spans="1:10" s="5" customFormat="1" ht="15.75">
      <c r="A236" s="57">
        <v>231</v>
      </c>
      <c r="B236" s="215"/>
      <c r="C236" s="235"/>
      <c r="D236" s="69" t="s">
        <v>103</v>
      </c>
      <c r="E236" s="132">
        <v>7467.15</v>
      </c>
      <c r="F236" s="171"/>
      <c r="G236" s="17"/>
      <c r="H236"/>
      <c r="I236"/>
      <c r="J236"/>
    </row>
    <row r="237" spans="1:10" s="5" customFormat="1" ht="15.75">
      <c r="A237" s="57">
        <v>232</v>
      </c>
      <c r="B237" s="176">
        <v>120</v>
      </c>
      <c r="C237" s="178">
        <v>2736</v>
      </c>
      <c r="D237" s="69" t="s">
        <v>237</v>
      </c>
      <c r="E237" s="132">
        <v>4978.1</v>
      </c>
      <c r="F237" s="171">
        <v>4978.1</v>
      </c>
      <c r="G237" s="17"/>
      <c r="H237"/>
      <c r="I237"/>
      <c r="J237"/>
    </row>
    <row r="238" spans="1:10" s="5" customFormat="1" ht="15.75">
      <c r="A238" s="57">
        <v>233</v>
      </c>
      <c r="B238" s="225">
        <v>121</v>
      </c>
      <c r="C238" s="233">
        <v>2748</v>
      </c>
      <c r="D238" s="69" t="s">
        <v>385</v>
      </c>
      <c r="E238" s="132">
        <v>4978.1</v>
      </c>
      <c r="F238" s="171">
        <v>19912.4</v>
      </c>
      <c r="G238" s="17"/>
      <c r="H238"/>
      <c r="I238"/>
      <c r="J238"/>
    </row>
    <row r="239" spans="1:10" s="5" customFormat="1" ht="26.25">
      <c r="A239" s="57">
        <v>234</v>
      </c>
      <c r="B239" s="227"/>
      <c r="C239" s="235"/>
      <c r="D239" s="69" t="s">
        <v>412</v>
      </c>
      <c r="E239" s="132">
        <v>4978.1</v>
      </c>
      <c r="F239" s="171"/>
      <c r="G239" s="17"/>
      <c r="H239"/>
      <c r="I239"/>
      <c r="J239"/>
    </row>
    <row r="240" spans="1:10" s="5" customFormat="1" ht="15.75">
      <c r="A240" s="57">
        <v>235</v>
      </c>
      <c r="B240" s="177"/>
      <c r="C240" s="179"/>
      <c r="D240" s="69" t="s">
        <v>384</v>
      </c>
      <c r="E240" s="132">
        <v>4978.1</v>
      </c>
      <c r="F240" s="171"/>
      <c r="G240" s="17"/>
      <c r="H240"/>
      <c r="I240"/>
      <c r="J240"/>
    </row>
    <row r="241" spans="1:10" s="5" customFormat="1" ht="15.75">
      <c r="A241" s="57">
        <v>236</v>
      </c>
      <c r="B241" s="177"/>
      <c r="C241" s="179"/>
      <c r="D241" s="69" t="s">
        <v>386</v>
      </c>
      <c r="E241" s="132">
        <v>4978.1</v>
      </c>
      <c r="F241" s="171"/>
      <c r="G241" s="17"/>
      <c r="H241"/>
      <c r="I241"/>
      <c r="J241"/>
    </row>
    <row r="242" spans="1:10" s="5" customFormat="1" ht="15.75">
      <c r="A242" s="57">
        <v>237</v>
      </c>
      <c r="B242" s="177">
        <v>122</v>
      </c>
      <c r="C242" s="179">
        <v>2749</v>
      </c>
      <c r="D242" s="69" t="s">
        <v>137</v>
      </c>
      <c r="E242" s="132">
        <v>4978.1</v>
      </c>
      <c r="F242" s="171">
        <v>4978.1</v>
      </c>
      <c r="G242" s="17"/>
      <c r="H242"/>
      <c r="I242"/>
      <c r="J242"/>
    </row>
    <row r="243" spans="1:10" s="5" customFormat="1" ht="15.75">
      <c r="A243" s="57">
        <v>238</v>
      </c>
      <c r="B243" s="225">
        <v>123</v>
      </c>
      <c r="C243" s="242">
        <v>2754</v>
      </c>
      <c r="D243" s="69" t="s">
        <v>138</v>
      </c>
      <c r="E243" s="132">
        <v>4978.1</v>
      </c>
      <c r="F243" s="171">
        <v>31113.13</v>
      </c>
      <c r="G243" s="17"/>
      <c r="H243"/>
      <c r="I243"/>
      <c r="J243"/>
    </row>
    <row r="244" spans="1:10" s="5" customFormat="1" ht="15.75">
      <c r="A244" s="57">
        <v>239</v>
      </c>
      <c r="B244" s="226"/>
      <c r="C244" s="243"/>
      <c r="D244" s="69" t="s">
        <v>139</v>
      </c>
      <c r="E244" s="132">
        <v>4978.1</v>
      </c>
      <c r="F244" s="171"/>
      <c r="G244" s="17"/>
      <c r="H244"/>
      <c r="I244"/>
      <c r="J244"/>
    </row>
    <row r="245" spans="1:10" s="5" customFormat="1" ht="15.75">
      <c r="A245" s="57">
        <v>240</v>
      </c>
      <c r="B245" s="226"/>
      <c r="C245" s="243"/>
      <c r="D245" s="69" t="s">
        <v>140</v>
      </c>
      <c r="E245" s="132">
        <v>4978.1</v>
      </c>
      <c r="F245" s="171"/>
      <c r="G245" s="17"/>
      <c r="H245"/>
      <c r="I245"/>
      <c r="J245"/>
    </row>
    <row r="246" spans="1:10" s="5" customFormat="1" ht="15.75">
      <c r="A246" s="57">
        <v>241</v>
      </c>
      <c r="B246" s="226"/>
      <c r="C246" s="243"/>
      <c r="D246" s="69" t="s">
        <v>388</v>
      </c>
      <c r="E246" s="132">
        <v>4978.1</v>
      </c>
      <c r="F246" s="171"/>
      <c r="G246" s="17"/>
      <c r="H246"/>
      <c r="I246"/>
      <c r="J246"/>
    </row>
    <row r="247" spans="1:10" s="5" customFormat="1" ht="15.75">
      <c r="A247" s="57">
        <v>242</v>
      </c>
      <c r="B247" s="226"/>
      <c r="C247" s="243"/>
      <c r="D247" s="69" t="s">
        <v>387</v>
      </c>
      <c r="E247" s="132">
        <v>4978.1</v>
      </c>
      <c r="F247" s="171"/>
      <c r="G247" s="17"/>
      <c r="H247"/>
      <c r="I247"/>
      <c r="J247"/>
    </row>
    <row r="248" spans="1:10" s="5" customFormat="1" ht="15.75">
      <c r="A248" s="57">
        <v>243</v>
      </c>
      <c r="B248" s="227"/>
      <c r="C248" s="244"/>
      <c r="D248" s="69" t="s">
        <v>389</v>
      </c>
      <c r="E248" s="132">
        <v>6222.63</v>
      </c>
      <c r="F248" s="171"/>
      <c r="G248" s="17"/>
      <c r="H248"/>
      <c r="I248"/>
      <c r="J248"/>
    </row>
    <row r="249" spans="1:10" s="5" customFormat="1" ht="15.75">
      <c r="A249" s="57">
        <v>244</v>
      </c>
      <c r="B249" s="177">
        <v>124</v>
      </c>
      <c r="C249" s="179">
        <v>2756</v>
      </c>
      <c r="D249" s="69" t="s">
        <v>146</v>
      </c>
      <c r="E249" s="132">
        <v>7467.15</v>
      </c>
      <c r="F249" s="171">
        <v>7467.15</v>
      </c>
      <c r="G249" s="17"/>
      <c r="H249"/>
      <c r="I249"/>
      <c r="J249"/>
    </row>
    <row r="250" spans="1:10" s="5" customFormat="1" ht="15.75">
      <c r="A250" s="57">
        <v>245</v>
      </c>
      <c r="B250" s="177">
        <v>125</v>
      </c>
      <c r="C250" s="179">
        <v>2757</v>
      </c>
      <c r="D250" s="69" t="s">
        <v>141</v>
      </c>
      <c r="E250" s="132">
        <v>4978.1</v>
      </c>
      <c r="F250" s="171">
        <v>4978.1</v>
      </c>
      <c r="G250" s="17"/>
      <c r="H250"/>
      <c r="I250"/>
      <c r="J250"/>
    </row>
    <row r="251" spans="1:10" s="5" customFormat="1" ht="15.75">
      <c r="A251" s="57">
        <v>246</v>
      </c>
      <c r="B251" s="173">
        <v>126</v>
      </c>
      <c r="C251" s="179">
        <v>2758</v>
      </c>
      <c r="D251" s="69" t="s">
        <v>354</v>
      </c>
      <c r="E251" s="132">
        <v>4978.1</v>
      </c>
      <c r="F251" s="171">
        <v>4978.1</v>
      </c>
      <c r="G251" s="17"/>
      <c r="H251"/>
      <c r="I251"/>
      <c r="J251"/>
    </row>
    <row r="252" spans="1:10" s="5" customFormat="1" ht="15.75">
      <c r="A252" s="57">
        <v>247</v>
      </c>
      <c r="B252" s="225">
        <v>127</v>
      </c>
      <c r="C252" s="233">
        <v>2759</v>
      </c>
      <c r="D252" s="69" t="s">
        <v>144</v>
      </c>
      <c r="E252" s="132">
        <v>4978.1</v>
      </c>
      <c r="F252" s="171">
        <v>9956.2</v>
      </c>
      <c r="G252" s="17"/>
      <c r="H252"/>
      <c r="I252"/>
      <c r="J252"/>
    </row>
    <row r="253" spans="1:10" s="5" customFormat="1" ht="15.75">
      <c r="A253" s="57">
        <v>248</v>
      </c>
      <c r="B253" s="227"/>
      <c r="C253" s="235"/>
      <c r="D253" s="69" t="s">
        <v>163</v>
      </c>
      <c r="E253" s="132">
        <v>4978.1</v>
      </c>
      <c r="F253" s="171"/>
      <c r="G253" s="17"/>
      <c r="H253"/>
      <c r="I253"/>
      <c r="J253"/>
    </row>
    <row r="254" spans="1:10" s="5" customFormat="1" ht="15.75">
      <c r="A254" s="57">
        <v>249</v>
      </c>
      <c r="B254" s="225">
        <v>128</v>
      </c>
      <c r="C254" s="233">
        <v>2792</v>
      </c>
      <c r="D254" s="87" t="s">
        <v>373</v>
      </c>
      <c r="E254" s="132">
        <v>7467.15</v>
      </c>
      <c r="F254" s="171">
        <v>22401.45</v>
      </c>
      <c r="G254" s="17"/>
      <c r="H254"/>
      <c r="I254"/>
      <c r="J254"/>
    </row>
    <row r="255" spans="1:10" s="5" customFormat="1" ht="15.75">
      <c r="A255" s="57">
        <v>250</v>
      </c>
      <c r="B255" s="226"/>
      <c r="C255" s="234"/>
      <c r="D255" s="88" t="s">
        <v>225</v>
      </c>
      <c r="E255" s="132">
        <v>7467.15</v>
      </c>
      <c r="F255" s="171"/>
      <c r="G255" s="17"/>
      <c r="H255"/>
      <c r="I255"/>
      <c r="J255"/>
    </row>
    <row r="256" spans="1:10" s="5" customFormat="1" ht="15.75">
      <c r="A256" s="57">
        <v>251</v>
      </c>
      <c r="B256" s="227"/>
      <c r="C256" s="235"/>
      <c r="D256" s="165" t="s">
        <v>390</v>
      </c>
      <c r="E256" s="132">
        <v>7467.15</v>
      </c>
      <c r="F256" s="171"/>
      <c r="G256" s="17"/>
      <c r="H256"/>
      <c r="I256"/>
      <c r="J256"/>
    </row>
    <row r="257" spans="1:10" s="5" customFormat="1" ht="15.75">
      <c r="A257" s="57">
        <v>252</v>
      </c>
      <c r="B257" s="173">
        <v>129</v>
      </c>
      <c r="C257" s="179">
        <v>2842</v>
      </c>
      <c r="D257" s="168" t="s">
        <v>265</v>
      </c>
      <c r="E257" s="132">
        <v>7467.15</v>
      </c>
      <c r="F257" s="171">
        <v>7467.15</v>
      </c>
      <c r="G257" s="17"/>
      <c r="H257"/>
      <c r="I257"/>
      <c r="J257"/>
    </row>
    <row r="258" spans="1:10" s="5" customFormat="1" ht="15.75">
      <c r="A258" s="57">
        <v>253</v>
      </c>
      <c r="B258" s="173">
        <v>130</v>
      </c>
      <c r="C258" s="179">
        <v>2843</v>
      </c>
      <c r="D258" s="169" t="s">
        <v>266</v>
      </c>
      <c r="E258" s="132">
        <v>4978.1</v>
      </c>
      <c r="F258" s="171">
        <v>4978.1</v>
      </c>
      <c r="G258" s="17"/>
      <c r="H258"/>
      <c r="I258"/>
      <c r="J258"/>
    </row>
    <row r="259" spans="1:10" s="5" customFormat="1" ht="15.75">
      <c r="A259" s="57">
        <v>254</v>
      </c>
      <c r="B259" s="214">
        <v>131</v>
      </c>
      <c r="C259" s="242">
        <v>2844</v>
      </c>
      <c r="D259" s="168" t="s">
        <v>269</v>
      </c>
      <c r="E259" s="132">
        <v>6222.63</v>
      </c>
      <c r="F259" s="171">
        <v>17423.36</v>
      </c>
      <c r="G259" s="17"/>
      <c r="H259"/>
      <c r="I259"/>
      <c r="J259"/>
    </row>
    <row r="260" spans="1:10" s="5" customFormat="1" ht="15.75">
      <c r="A260" s="57">
        <v>255</v>
      </c>
      <c r="B260" s="232"/>
      <c r="C260" s="243"/>
      <c r="D260" s="169" t="s">
        <v>267</v>
      </c>
      <c r="E260" s="132">
        <v>6222.63</v>
      </c>
      <c r="F260" s="171"/>
      <c r="G260" s="17"/>
      <c r="H260"/>
      <c r="I260"/>
      <c r="J260"/>
    </row>
    <row r="261" spans="1:10" s="5" customFormat="1" ht="15.75">
      <c r="A261" s="57">
        <v>256</v>
      </c>
      <c r="B261" s="215"/>
      <c r="C261" s="244"/>
      <c r="D261" s="169" t="s">
        <v>268</v>
      </c>
      <c r="E261" s="132">
        <v>4978.1</v>
      </c>
      <c r="F261" s="171"/>
      <c r="G261" s="17"/>
      <c r="H261"/>
      <c r="I261"/>
      <c r="J261"/>
    </row>
    <row r="262" spans="1:10" s="5" customFormat="1" ht="15.75">
      <c r="A262" s="57">
        <v>257</v>
      </c>
      <c r="B262" s="173">
        <v>132</v>
      </c>
      <c r="C262" s="174">
        <v>2845</v>
      </c>
      <c r="D262" s="170" t="s">
        <v>397</v>
      </c>
      <c r="E262" s="132">
        <v>4978.1</v>
      </c>
      <c r="F262" s="171">
        <v>4978.1</v>
      </c>
      <c r="G262" s="17"/>
      <c r="H262"/>
      <c r="I262"/>
      <c r="J262"/>
    </row>
    <row r="263" spans="1:10" s="5" customFormat="1" ht="15.75">
      <c r="A263" s="57">
        <v>258</v>
      </c>
      <c r="B263" s="214">
        <v>133</v>
      </c>
      <c r="C263" s="242">
        <v>2846</v>
      </c>
      <c r="D263" s="168" t="s">
        <v>271</v>
      </c>
      <c r="E263" s="132">
        <v>4978.1</v>
      </c>
      <c r="F263" s="171">
        <v>9956.2</v>
      </c>
      <c r="G263" s="17"/>
      <c r="H263"/>
      <c r="I263"/>
      <c r="J263"/>
    </row>
    <row r="264" spans="1:10" s="5" customFormat="1" ht="15.75">
      <c r="A264" s="57">
        <v>259</v>
      </c>
      <c r="B264" s="215"/>
      <c r="C264" s="244"/>
      <c r="D264" s="168" t="s">
        <v>270</v>
      </c>
      <c r="E264" s="132">
        <v>4978.1</v>
      </c>
      <c r="F264" s="171"/>
      <c r="G264" s="17"/>
      <c r="H264"/>
      <c r="I264"/>
      <c r="J264"/>
    </row>
    <row r="265" spans="1:10" s="5" customFormat="1" ht="15.75">
      <c r="A265" s="57">
        <v>260</v>
      </c>
      <c r="B265" s="173">
        <v>134</v>
      </c>
      <c r="C265" s="174">
        <v>2847</v>
      </c>
      <c r="D265" s="168" t="s">
        <v>274</v>
      </c>
      <c r="E265" s="132">
        <v>4978.1</v>
      </c>
      <c r="F265" s="171">
        <v>4978.1</v>
      </c>
      <c r="G265" s="17"/>
      <c r="H265"/>
      <c r="I265"/>
      <c r="J265"/>
    </row>
    <row r="266" spans="1:10" s="5" customFormat="1" ht="15.75">
      <c r="A266" s="57">
        <v>261</v>
      </c>
      <c r="B266" s="214">
        <v>135</v>
      </c>
      <c r="C266" s="242">
        <v>2848</v>
      </c>
      <c r="D266" s="168" t="s">
        <v>275</v>
      </c>
      <c r="E266" s="132">
        <v>7467.15</v>
      </c>
      <c r="F266" s="171">
        <v>22401.45</v>
      </c>
      <c r="G266" s="17"/>
      <c r="H266"/>
      <c r="I266"/>
      <c r="J266"/>
    </row>
    <row r="267" spans="1:10" s="5" customFormat="1" ht="15.75">
      <c r="A267" s="57">
        <v>262</v>
      </c>
      <c r="B267" s="232"/>
      <c r="C267" s="243"/>
      <c r="D267" s="168" t="s">
        <v>276</v>
      </c>
      <c r="E267" s="132">
        <v>4978.1</v>
      </c>
      <c r="F267" s="171"/>
      <c r="G267" s="17"/>
      <c r="H267"/>
      <c r="I267"/>
      <c r="J267"/>
    </row>
    <row r="268" spans="1:10" s="5" customFormat="1" ht="15.75">
      <c r="A268" s="57">
        <v>263</v>
      </c>
      <c r="B268" s="232"/>
      <c r="C268" s="243"/>
      <c r="D268" s="168" t="s">
        <v>391</v>
      </c>
      <c r="E268" s="132">
        <v>4978.1</v>
      </c>
      <c r="F268" s="171"/>
      <c r="G268" s="17"/>
      <c r="H268"/>
      <c r="I268"/>
      <c r="J268"/>
    </row>
    <row r="269" spans="1:10" s="5" customFormat="1" ht="15.75">
      <c r="A269" s="57">
        <v>264</v>
      </c>
      <c r="B269" s="215"/>
      <c r="C269" s="244"/>
      <c r="D269" s="168" t="s">
        <v>277</v>
      </c>
      <c r="E269" s="132">
        <v>4978.1</v>
      </c>
      <c r="F269" s="171"/>
      <c r="G269" s="17"/>
      <c r="H269"/>
      <c r="I269"/>
      <c r="J269"/>
    </row>
    <row r="270" spans="1:10" s="5" customFormat="1" ht="26.25">
      <c r="A270" s="57">
        <v>265</v>
      </c>
      <c r="B270" s="214">
        <v>136</v>
      </c>
      <c r="C270" s="242">
        <v>2849</v>
      </c>
      <c r="D270" s="170" t="s">
        <v>278</v>
      </c>
      <c r="E270" s="132">
        <v>7467.15</v>
      </c>
      <c r="F270" s="171">
        <v>14934.3</v>
      </c>
      <c r="G270" s="17"/>
      <c r="H270"/>
      <c r="I270"/>
      <c r="J270"/>
    </row>
    <row r="271" spans="1:10" s="5" customFormat="1" ht="15.75">
      <c r="A271" s="57">
        <v>266</v>
      </c>
      <c r="B271" s="215"/>
      <c r="C271" s="244"/>
      <c r="D271" s="170" t="s">
        <v>279</v>
      </c>
      <c r="E271" s="132">
        <v>7467.15</v>
      </c>
      <c r="F271" s="171"/>
      <c r="G271" s="17"/>
      <c r="H271"/>
      <c r="I271"/>
      <c r="J271"/>
    </row>
    <row r="272" spans="1:10" s="5" customFormat="1" ht="15.75">
      <c r="A272" s="57">
        <v>267</v>
      </c>
      <c r="B272" s="214">
        <v>137</v>
      </c>
      <c r="C272" s="242">
        <v>2850</v>
      </c>
      <c r="D272" s="168" t="s">
        <v>297</v>
      </c>
      <c r="E272" s="132">
        <v>4978.1</v>
      </c>
      <c r="F272" s="171">
        <v>9956.2</v>
      </c>
      <c r="G272" s="17"/>
      <c r="H272"/>
      <c r="I272"/>
      <c r="J272"/>
    </row>
    <row r="273" spans="1:10" s="5" customFormat="1" ht="15.75">
      <c r="A273" s="57">
        <v>268</v>
      </c>
      <c r="B273" s="215"/>
      <c r="C273" s="244"/>
      <c r="D273" s="168" t="s">
        <v>399</v>
      </c>
      <c r="E273" s="132">
        <v>4978.1</v>
      </c>
      <c r="F273" s="171"/>
      <c r="G273" s="17"/>
      <c r="H273"/>
      <c r="I273"/>
      <c r="J273"/>
    </row>
    <row r="274" spans="1:10" s="5" customFormat="1" ht="15.75">
      <c r="A274" s="57">
        <v>269</v>
      </c>
      <c r="B274" s="173">
        <v>138</v>
      </c>
      <c r="C274" s="174">
        <v>2851</v>
      </c>
      <c r="D274" s="168" t="s">
        <v>299</v>
      </c>
      <c r="E274" s="132">
        <v>6222.63</v>
      </c>
      <c r="F274" s="171">
        <v>6222.63</v>
      </c>
      <c r="G274" s="17"/>
      <c r="H274"/>
      <c r="I274"/>
      <c r="J274"/>
    </row>
    <row r="275" spans="1:10" s="5" customFormat="1" ht="15.75">
      <c r="A275" s="57">
        <v>270</v>
      </c>
      <c r="B275" s="173">
        <v>139</v>
      </c>
      <c r="C275" s="174">
        <v>2853</v>
      </c>
      <c r="D275" s="168" t="s">
        <v>300</v>
      </c>
      <c r="E275" s="132">
        <v>7467.15</v>
      </c>
      <c r="F275" s="171">
        <v>7467.15</v>
      </c>
      <c r="G275" s="17"/>
      <c r="H275"/>
      <c r="I275"/>
      <c r="J275"/>
    </row>
    <row r="276" spans="1:10" s="5" customFormat="1" ht="15.75">
      <c r="A276" s="57">
        <v>271</v>
      </c>
      <c r="B276" s="214">
        <v>140</v>
      </c>
      <c r="C276" s="174">
        <v>2854</v>
      </c>
      <c r="D276" s="168" t="s">
        <v>301</v>
      </c>
      <c r="E276" s="132">
        <v>6222.63</v>
      </c>
      <c r="F276" s="171">
        <v>11200.73</v>
      </c>
      <c r="G276" s="17"/>
      <c r="H276"/>
      <c r="I276"/>
      <c r="J276"/>
    </row>
    <row r="277" spans="1:10" s="5" customFormat="1" ht="15.75">
      <c r="A277" s="57">
        <v>272</v>
      </c>
      <c r="B277" s="215"/>
      <c r="C277" s="174"/>
      <c r="D277" s="168" t="s">
        <v>325</v>
      </c>
      <c r="E277" s="132">
        <v>4978.1</v>
      </c>
      <c r="F277" s="171"/>
      <c r="G277" s="17"/>
      <c r="H277"/>
      <c r="I277"/>
      <c r="J277"/>
    </row>
    <row r="278" spans="1:10" s="5" customFormat="1" ht="15.75">
      <c r="A278" s="57">
        <v>273</v>
      </c>
      <c r="B278" s="173">
        <v>141</v>
      </c>
      <c r="C278" s="174">
        <v>2855</v>
      </c>
      <c r="D278" s="168" t="s">
        <v>295</v>
      </c>
      <c r="E278" s="132">
        <v>4978.1</v>
      </c>
      <c r="F278" s="171">
        <v>4978.1</v>
      </c>
      <c r="G278" s="17"/>
      <c r="H278"/>
      <c r="I278"/>
      <c r="J278"/>
    </row>
    <row r="279" spans="1:10" s="5" customFormat="1" ht="15.75">
      <c r="A279" s="57">
        <v>274</v>
      </c>
      <c r="B279" s="173">
        <v>142</v>
      </c>
      <c r="C279" s="174">
        <v>2856</v>
      </c>
      <c r="D279" s="168" t="s">
        <v>285</v>
      </c>
      <c r="E279" s="132">
        <v>7467.15</v>
      </c>
      <c r="F279" s="171">
        <v>7467.15</v>
      </c>
      <c r="G279" s="17"/>
      <c r="H279"/>
      <c r="I279"/>
      <c r="J279"/>
    </row>
    <row r="280" spans="1:10" s="5" customFormat="1" ht="15.75">
      <c r="A280" s="57">
        <v>275</v>
      </c>
      <c r="B280" s="214">
        <v>143</v>
      </c>
      <c r="C280" s="242">
        <v>2857</v>
      </c>
      <c r="D280" s="168" t="s">
        <v>287</v>
      </c>
      <c r="E280" s="132">
        <v>4978.1</v>
      </c>
      <c r="F280" s="171">
        <v>12445.25</v>
      </c>
      <c r="G280" s="17"/>
      <c r="H280"/>
      <c r="I280"/>
      <c r="J280"/>
    </row>
    <row r="281" spans="1:10" s="5" customFormat="1" ht="15.75">
      <c r="A281" s="57">
        <v>276</v>
      </c>
      <c r="B281" s="215"/>
      <c r="C281" s="244"/>
      <c r="D281" s="168" t="s">
        <v>286</v>
      </c>
      <c r="E281" s="132">
        <v>7467.15</v>
      </c>
      <c r="F281" s="171"/>
      <c r="G281" s="17"/>
      <c r="H281"/>
      <c r="I281"/>
      <c r="J281"/>
    </row>
    <row r="282" spans="1:10" s="5" customFormat="1" ht="15.75">
      <c r="A282" s="57">
        <v>277</v>
      </c>
      <c r="B282" s="173">
        <v>144</v>
      </c>
      <c r="C282" s="174">
        <v>2858</v>
      </c>
      <c r="D282" s="168" t="s">
        <v>288</v>
      </c>
      <c r="E282" s="132">
        <v>4978.1</v>
      </c>
      <c r="F282" s="171">
        <v>4978.1</v>
      </c>
      <c r="G282" s="17"/>
      <c r="H282"/>
      <c r="I282"/>
      <c r="J282"/>
    </row>
    <row r="283" spans="1:10" s="5" customFormat="1" ht="15.75">
      <c r="A283" s="57">
        <v>278</v>
      </c>
      <c r="B283" s="173">
        <v>145</v>
      </c>
      <c r="C283" s="174">
        <v>2859</v>
      </c>
      <c r="D283" s="168" t="s">
        <v>407</v>
      </c>
      <c r="E283" s="132">
        <v>7467.15</v>
      </c>
      <c r="F283" s="171">
        <v>7467.15</v>
      </c>
      <c r="G283" s="17"/>
      <c r="H283"/>
      <c r="I283"/>
      <c r="J283"/>
    </row>
    <row r="284" spans="1:10" s="5" customFormat="1" ht="15.75">
      <c r="A284" s="57">
        <v>279</v>
      </c>
      <c r="B284" s="214">
        <v>146</v>
      </c>
      <c r="C284" s="242">
        <v>2860</v>
      </c>
      <c r="D284" s="168" t="s">
        <v>292</v>
      </c>
      <c r="E284" s="132">
        <v>6222.63</v>
      </c>
      <c r="F284" s="171">
        <v>11200.73</v>
      </c>
      <c r="G284" s="17"/>
      <c r="H284"/>
      <c r="I284"/>
      <c r="J284"/>
    </row>
    <row r="285" spans="1:10" s="5" customFormat="1" ht="15.75">
      <c r="A285" s="57">
        <v>280</v>
      </c>
      <c r="B285" s="215"/>
      <c r="C285" s="244"/>
      <c r="D285" s="168" t="s">
        <v>289</v>
      </c>
      <c r="E285" s="132">
        <v>4978.1</v>
      </c>
      <c r="F285" s="171"/>
      <c r="G285" s="17"/>
      <c r="H285"/>
      <c r="I285"/>
      <c r="J285"/>
    </row>
    <row r="286" spans="1:10" s="5" customFormat="1" ht="15.75">
      <c r="A286" s="57">
        <v>281</v>
      </c>
      <c r="B286" s="173">
        <v>147</v>
      </c>
      <c r="C286" s="174">
        <v>2861</v>
      </c>
      <c r="D286" s="168" t="s">
        <v>293</v>
      </c>
      <c r="E286" s="132">
        <v>4978.1</v>
      </c>
      <c r="F286" s="171">
        <v>4978.1</v>
      </c>
      <c r="G286" s="17"/>
      <c r="H286"/>
      <c r="I286"/>
      <c r="J286"/>
    </row>
    <row r="287" spans="1:7" ht="15.75">
      <c r="A287" s="32"/>
      <c r="B287" s="33"/>
      <c r="C287" s="34"/>
      <c r="D287" s="78" t="s">
        <v>104</v>
      </c>
      <c r="E287" s="166">
        <f>SUM(E6:E286)</f>
        <v>1704999.999999999</v>
      </c>
      <c r="F287" s="167">
        <f>SUM(F6:F286)</f>
        <v>1704999.9999999995</v>
      </c>
      <c r="G287" s="17"/>
    </row>
    <row r="288" spans="2:6" ht="23.25" customHeight="1">
      <c r="B288" s="19"/>
      <c r="C288" s="20"/>
      <c r="D288" s="79"/>
      <c r="E288" s="82"/>
      <c r="F288" s="82"/>
    </row>
    <row r="289" spans="2:4" ht="12.75" customHeight="1">
      <c r="B289" s="12"/>
      <c r="C289" s="22"/>
      <c r="D289" s="22"/>
    </row>
    <row r="290" spans="2:4" ht="12.75" customHeight="1">
      <c r="B290" s="12"/>
      <c r="C290" s="22"/>
      <c r="D290" s="80"/>
    </row>
    <row r="291" spans="2:6" ht="12.75" customHeight="1">
      <c r="B291" s="12"/>
      <c r="C291" s="22"/>
      <c r="D291" s="127"/>
      <c r="E291" s="23"/>
      <c r="F291" s="23"/>
    </row>
    <row r="292" spans="2:6" ht="12.75" customHeight="1">
      <c r="B292" s="12"/>
      <c r="C292" s="22"/>
      <c r="D292" s="80"/>
      <c r="E292" s="23"/>
      <c r="F292" s="23"/>
    </row>
    <row r="293" spans="2:6" ht="12.75">
      <c r="B293" s="12"/>
      <c r="C293" s="22"/>
      <c r="D293" s="44"/>
      <c r="E293" s="23"/>
      <c r="F293" s="23"/>
    </row>
    <row r="294" spans="2:6" ht="12.75" customHeight="1">
      <c r="B294" s="12"/>
      <c r="C294" s="22"/>
      <c r="D294" s="80"/>
      <c r="E294" s="21"/>
      <c r="F294" s="21"/>
    </row>
    <row r="295" spans="2:6" ht="12.75" customHeight="1">
      <c r="B295" s="26"/>
      <c r="C295" s="27"/>
      <c r="D295" s="22"/>
      <c r="E295" s="23"/>
      <c r="F295" s="23"/>
    </row>
    <row r="296" spans="2:4" ht="18" customHeight="1">
      <c r="B296" s="12"/>
      <c r="C296" s="22"/>
      <c r="D296" s="80"/>
    </row>
    <row r="297" spans="2:4" ht="12.75">
      <c r="B297" s="12"/>
      <c r="C297" s="22"/>
      <c r="D297" s="80"/>
    </row>
    <row r="298" spans="2:4" ht="12.75" customHeight="1">
      <c r="B298" s="12"/>
      <c r="C298" s="22"/>
      <c r="D298" s="22"/>
    </row>
    <row r="299" spans="2:4" ht="12.75" customHeight="1">
      <c r="B299" s="12"/>
      <c r="C299" s="22"/>
      <c r="D299" s="22"/>
    </row>
    <row r="300" spans="2:4" ht="12.75">
      <c r="B300" s="12"/>
      <c r="C300" s="29"/>
      <c r="D300" s="29"/>
    </row>
    <row r="301" spans="3:4" ht="18">
      <c r="C301" s="30"/>
      <c r="D301" s="30"/>
    </row>
    <row r="302" spans="3:4" ht="18">
      <c r="C302" s="30"/>
      <c r="D302" s="30"/>
    </row>
    <row r="303" spans="3:4" ht="18">
      <c r="C303" s="30"/>
      <c r="D303" s="30"/>
    </row>
    <row r="304" spans="3:4" ht="18">
      <c r="C304" s="30"/>
      <c r="D304" s="30"/>
    </row>
  </sheetData>
  <sheetProtection/>
  <mergeCells count="129">
    <mergeCell ref="B252:B253"/>
    <mergeCell ref="C252:C253"/>
    <mergeCell ref="B231:B236"/>
    <mergeCell ref="B238:B239"/>
    <mergeCell ref="C238:C239"/>
    <mergeCell ref="B243:B248"/>
    <mergeCell ref="C243:C248"/>
    <mergeCell ref="C231:C236"/>
    <mergeCell ref="B228:B229"/>
    <mergeCell ref="C228:C229"/>
    <mergeCell ref="C52:C53"/>
    <mergeCell ref="B54:B55"/>
    <mergeCell ref="C54:C55"/>
    <mergeCell ref="B56:B58"/>
    <mergeCell ref="C56:C58"/>
    <mergeCell ref="B65:B72"/>
    <mergeCell ref="C65:C72"/>
    <mergeCell ref="C75:C78"/>
    <mergeCell ref="B17:B18"/>
    <mergeCell ref="C17:C18"/>
    <mergeCell ref="B28:B29"/>
    <mergeCell ref="B226:B227"/>
    <mergeCell ref="C28:C29"/>
    <mergeCell ref="B34:B35"/>
    <mergeCell ref="C34:C35"/>
    <mergeCell ref="B52:B53"/>
    <mergeCell ref="C226:C227"/>
    <mergeCell ref="B75:B78"/>
    <mergeCell ref="B59:B60"/>
    <mergeCell ref="C59:C60"/>
    <mergeCell ref="B61:B63"/>
    <mergeCell ref="C61:C63"/>
    <mergeCell ref="B81:B82"/>
    <mergeCell ref="C81:C82"/>
    <mergeCell ref="B84:B87"/>
    <mergeCell ref="C84:C87"/>
    <mergeCell ref="B94:B101"/>
    <mergeCell ref="C94:C101"/>
    <mergeCell ref="B89:B92"/>
    <mergeCell ref="C89:C92"/>
    <mergeCell ref="B102:B103"/>
    <mergeCell ref="C102:C103"/>
    <mergeCell ref="B106:B107"/>
    <mergeCell ref="C106:C107"/>
    <mergeCell ref="B108:B110"/>
    <mergeCell ref="C108:C110"/>
    <mergeCell ref="B125:B126"/>
    <mergeCell ref="C125:C126"/>
    <mergeCell ref="B112:B113"/>
    <mergeCell ref="C112:C113"/>
    <mergeCell ref="B114:B117"/>
    <mergeCell ref="C114:C117"/>
    <mergeCell ref="B122:B124"/>
    <mergeCell ref="C122:C124"/>
    <mergeCell ref="C118:C119"/>
    <mergeCell ref="B118:B119"/>
    <mergeCell ref="B141:B145"/>
    <mergeCell ref="C141:C145"/>
    <mergeCell ref="B127:B128"/>
    <mergeCell ref="C127:C128"/>
    <mergeCell ref="B146:B151"/>
    <mergeCell ref="C146:C151"/>
    <mergeCell ref="B120:B121"/>
    <mergeCell ref="C120:C121"/>
    <mergeCell ref="B156:B158"/>
    <mergeCell ref="C156:C158"/>
    <mergeCell ref="B167:B168"/>
    <mergeCell ref="B180:B183"/>
    <mergeCell ref="B171:B172"/>
    <mergeCell ref="C167:C168"/>
    <mergeCell ref="B136:B139"/>
    <mergeCell ref="C136:C139"/>
    <mergeCell ref="B184:B186"/>
    <mergeCell ref="C184:C186"/>
    <mergeCell ref="B187:B190"/>
    <mergeCell ref="C187:C190"/>
    <mergeCell ref="C153:C154"/>
    <mergeCell ref="C180:C183"/>
    <mergeCell ref="B153:B154"/>
    <mergeCell ref="C221:C223"/>
    <mergeCell ref="B205:B206"/>
    <mergeCell ref="C205:C206"/>
    <mergeCell ref="C209:C212"/>
    <mergeCell ref="B209:B212"/>
    <mergeCell ref="B214:B215"/>
    <mergeCell ref="C214:C215"/>
    <mergeCell ref="B221:B223"/>
    <mergeCell ref="B219:B220"/>
    <mergeCell ref="C219:C220"/>
    <mergeCell ref="B6:B7"/>
    <mergeCell ref="C200:C202"/>
    <mergeCell ref="B200:B202"/>
    <mergeCell ref="B175:B177"/>
    <mergeCell ref="C175:C177"/>
    <mergeCell ref="B192:B196"/>
    <mergeCell ref="C192:C196"/>
    <mergeCell ref="C13:C14"/>
    <mergeCell ref="C161:C162"/>
    <mergeCell ref="C171:C172"/>
    <mergeCell ref="C11:C12"/>
    <mergeCell ref="A2:D2"/>
    <mergeCell ref="B3:D3"/>
    <mergeCell ref="C6:C7"/>
    <mergeCell ref="A4:A5"/>
    <mergeCell ref="C4:C5"/>
    <mergeCell ref="D4:D5"/>
    <mergeCell ref="B4:B5"/>
    <mergeCell ref="C8:C9"/>
    <mergeCell ref="B8:B9"/>
    <mergeCell ref="C270:C271"/>
    <mergeCell ref="B272:B273"/>
    <mergeCell ref="C272:C273"/>
    <mergeCell ref="B11:B12"/>
    <mergeCell ref="C259:C261"/>
    <mergeCell ref="B263:B264"/>
    <mergeCell ref="C263:C264"/>
    <mergeCell ref="B254:B256"/>
    <mergeCell ref="C254:C256"/>
    <mergeCell ref="B13:B14"/>
    <mergeCell ref="E4:F4"/>
    <mergeCell ref="B284:B285"/>
    <mergeCell ref="C284:C285"/>
    <mergeCell ref="B259:B261"/>
    <mergeCell ref="B276:B277"/>
    <mergeCell ref="B280:B281"/>
    <mergeCell ref="C280:C281"/>
    <mergeCell ref="B266:B269"/>
    <mergeCell ref="C266:C269"/>
    <mergeCell ref="B270:B271"/>
  </mergeCells>
  <printOptions horizontalCentered="1"/>
  <pageMargins left="0.31496062992125984" right="0.31496062992125984" top="0.35433070866141736" bottom="0.35433070866141736" header="0.31496062992125984" footer="0.1968503937007874"/>
  <pageSetup horizontalDpi="1200" verticalDpi="1200" orientation="landscape" paperSize="8" scale="60" r:id="rId1"/>
  <rowBreaks count="2" manualBreakCount="2">
    <brk id="67" max="14" man="1"/>
    <brk id="1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 barbulescu</dc:creator>
  <cp:keywords/>
  <dc:description/>
  <cp:lastModifiedBy>florica</cp:lastModifiedBy>
  <cp:lastPrinted>2024-03-14T12:12:35Z</cp:lastPrinted>
  <dcterms:created xsi:type="dcterms:W3CDTF">2005-02-11T18:52:48Z</dcterms:created>
  <dcterms:modified xsi:type="dcterms:W3CDTF">2024-04-02T10:42:52Z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F9F399DF5DEF4AF598BA79F7A35A9140</vt:lpwstr>
  </property>
  <property fmtid="{D5CDD505-2E9C-101B-9397-08002B2CF9AE}" pid="3" name="KSOProductBuildVer">
    <vt:lpwstr>1033-11.2.0.10323</vt:lpwstr>
  </property>
</Properties>
</file>